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César Álvarez\Documents\Distrital\"/>
    </mc:Choice>
  </mc:AlternateContent>
  <bookViews>
    <workbookView xWindow="0" yWindow="0" windowWidth="20490" windowHeight="7050"/>
  </bookViews>
  <sheets>
    <sheet name=" Propiedades químicas AC-53" sheetId="1" r:id="rId1"/>
    <sheet name="Propiedades químicas  AC-54" sheetId="5" r:id="rId2"/>
    <sheet name="Propiedades químicas CU-116" sheetId="2" r:id="rId3"/>
    <sheet name="Propiedades químicas CU-118" sheetId="4" r:id="rId4"/>
    <sheet name="Hoja2" sheetId="6" r:id="rId5"/>
    <sheet name="Hoja1" sheetId="3"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1" i="5" l="1"/>
  <c r="I31" i="5"/>
  <c r="J33" i="5" s="1"/>
  <c r="J39" i="5" s="1"/>
  <c r="J5" i="5"/>
  <c r="K5" i="5" s="1"/>
  <c r="J4" i="5"/>
  <c r="K4" i="5" s="1"/>
  <c r="J33" i="4"/>
  <c r="I33" i="4"/>
  <c r="J35" i="4" s="1"/>
  <c r="J41" i="4" s="1"/>
  <c r="J6" i="4"/>
  <c r="K6" i="4" s="1"/>
  <c r="J5" i="4"/>
  <c r="K5" i="4" s="1"/>
  <c r="J4" i="4"/>
  <c r="K4" i="4" s="1"/>
  <c r="C46" i="2"/>
  <c r="C45" i="2"/>
  <c r="C44" i="2"/>
  <c r="I35" i="2"/>
  <c r="I34" i="2"/>
  <c r="I36" i="2" s="1"/>
  <c r="C37" i="2"/>
  <c r="C36" i="2"/>
  <c r="C38" i="2" s="1"/>
  <c r="I27" i="2"/>
  <c r="I26" i="2"/>
  <c r="I28" i="2" s="1"/>
  <c r="I19" i="2"/>
  <c r="I18" i="2"/>
  <c r="I20" i="2" s="1"/>
  <c r="C22" i="2" l="1"/>
  <c r="C21" i="2"/>
  <c r="C20" i="2"/>
  <c r="A17" i="2"/>
  <c r="J74" i="2"/>
  <c r="I74" i="2"/>
  <c r="J6" i="2"/>
  <c r="K6" i="2" s="1"/>
  <c r="J5" i="2"/>
  <c r="K5" i="2" s="1"/>
  <c r="J4" i="2"/>
  <c r="K4" i="2" s="1"/>
  <c r="J76" i="2" l="1"/>
  <c r="J82" i="2" s="1"/>
  <c r="K6" i="1"/>
  <c r="K5" i="1"/>
  <c r="K4" i="1"/>
  <c r="J6" i="1"/>
  <c r="J5" i="1"/>
  <c r="J4" i="1"/>
  <c r="J32" i="1" l="1"/>
  <c r="I32" i="1"/>
  <c r="J34" i="1" l="1"/>
  <c r="J40" i="1" s="1"/>
</calcChain>
</file>

<file path=xl/sharedStrings.xml><?xml version="1.0" encoding="utf-8"?>
<sst xmlns="http://schemas.openxmlformats.org/spreadsheetml/2006/main" count="514" uniqueCount="158">
  <si>
    <t>0-25 cm</t>
  </si>
  <si>
    <t xml:space="preserve"> 25-50 cm</t>
  </si>
  <si>
    <t>Rango</t>
  </si>
  <si>
    <t>‹4,5; ›8,5</t>
  </si>
  <si>
    <t>4,6-5; 7,9-8,4</t>
  </si>
  <si>
    <t>5,1-5,5; 7,4-7,8</t>
  </si>
  <si>
    <t>5,6-6,0</t>
  </si>
  <si>
    <t>6,1-7,3</t>
  </si>
  <si>
    <t>pH</t>
  </si>
  <si>
    <t>Puntaje</t>
  </si>
  <si>
    <t>Sal Al%</t>
  </si>
  <si>
    <t xml:space="preserve"> ›60</t>
  </si>
  <si>
    <t>60-30</t>
  </si>
  <si>
    <t>29-15</t>
  </si>
  <si>
    <t>14-5</t>
  </si>
  <si>
    <t>‹5</t>
  </si>
  <si>
    <t>Capacidad de</t>
  </si>
  <si>
    <t>5 a 10</t>
  </si>
  <si>
    <t>11 a 15</t>
  </si>
  <si>
    <t>16 a 20</t>
  </si>
  <si>
    <t xml:space="preserve"> ›20</t>
  </si>
  <si>
    <t>Cambio meq/100g</t>
  </si>
  <si>
    <t>S.B. %</t>
  </si>
  <si>
    <t>‹10</t>
  </si>
  <si>
    <t>10 a 35</t>
  </si>
  <si>
    <t>35 a 50</t>
  </si>
  <si>
    <t>51 a 70</t>
  </si>
  <si>
    <t xml:space="preserve"> ›70</t>
  </si>
  <si>
    <t>‹4</t>
  </si>
  <si>
    <t>4 a 8</t>
  </si>
  <si>
    <t>8,1 a 12</t>
  </si>
  <si>
    <t>12,1 a 16</t>
  </si>
  <si>
    <t xml:space="preserve"> ›16</t>
  </si>
  <si>
    <t>‹1,3</t>
  </si>
  <si>
    <t>1,4-2,6; ›10</t>
  </si>
  <si>
    <t>2,7-4,0 y 8,1-10</t>
  </si>
  <si>
    <t>4,1-5,2 y 8,0-6,6</t>
  </si>
  <si>
    <t>5,3-6,5</t>
  </si>
  <si>
    <t>‹0,5</t>
  </si>
  <si>
    <t>0,6-1,7, ›7,6</t>
  </si>
  <si>
    <t>1,8-2,9 y 6,5 -7,6</t>
  </si>
  <si>
    <t>‹0,2</t>
  </si>
  <si>
    <t>0,2 a 0,5</t>
  </si>
  <si>
    <t>0,51 a 1,7</t>
  </si>
  <si>
    <t>1,71 a 2,9</t>
  </si>
  <si>
    <t xml:space="preserve"> ›3,0</t>
  </si>
  <si>
    <t>10 a 20</t>
  </si>
  <si>
    <t>21-30</t>
  </si>
  <si>
    <t>31 a 40</t>
  </si>
  <si>
    <t xml:space="preserve"> ›40</t>
  </si>
  <si>
    <t>‹0,1</t>
  </si>
  <si>
    <t>0,1-0,2</t>
  </si>
  <si>
    <t>0,21-0,3</t>
  </si>
  <si>
    <t>0,31-0,4</t>
  </si>
  <si>
    <t xml:space="preserve"> ›0,4</t>
  </si>
  <si>
    <t xml:space="preserve">Fertilidad suelo </t>
  </si>
  <si>
    <t>Tabla de fertilidad</t>
  </si>
  <si>
    <t xml:space="preserve">Factor de corrección </t>
  </si>
  <si>
    <t>a tabla madre</t>
  </si>
  <si>
    <t xml:space="preserve">Calificación </t>
  </si>
  <si>
    <t>PERFIL MODAL DEL  SUELO</t>
  </si>
  <si>
    <t>Taxonomía</t>
  </si>
  <si>
    <t>B.T (meq/100g)</t>
  </si>
  <si>
    <t>C.O. Frío (%)</t>
  </si>
  <si>
    <t>C.O Medio (%)</t>
  </si>
  <si>
    <t>C.O Cálido (%)</t>
  </si>
  <si>
    <t>P (ppm)</t>
  </si>
  <si>
    <t>K (meq/100g)</t>
  </si>
  <si>
    <t>Cálculo de fertilidad (valores)</t>
  </si>
  <si>
    <t>tabla de fertilidad (Puntaje)</t>
  </si>
  <si>
    <t>Humic dystrudept</t>
  </si>
  <si>
    <t>Perfil original:</t>
  </si>
  <si>
    <t>Designación horizonte</t>
  </si>
  <si>
    <t>Ap</t>
  </si>
  <si>
    <t>0-26</t>
  </si>
  <si>
    <t>Profundidad (cm)</t>
  </si>
  <si>
    <t>A2</t>
  </si>
  <si>
    <t>26-87</t>
  </si>
  <si>
    <t>87-120</t>
  </si>
  <si>
    <t>Bw</t>
  </si>
  <si>
    <t>Bases totales</t>
  </si>
  <si>
    <t>Sat Bases</t>
  </si>
  <si>
    <t>C.O %</t>
  </si>
  <si>
    <t xml:space="preserve">Clima </t>
  </si>
  <si>
    <t>FRÍO</t>
  </si>
  <si>
    <t>CICA (meq/100g)</t>
  </si>
  <si>
    <t>Ca (meq/100g)</t>
  </si>
  <si>
    <t>Mg (meq/100g)</t>
  </si>
  <si>
    <t>Na (meq/100g)</t>
  </si>
  <si>
    <t>CALIFICACIÓN CAPA ARABLE</t>
  </si>
  <si>
    <t>CALIFICACIÓN SIGUIENTES 25 CM</t>
  </si>
  <si>
    <t>Sat Alum (%)</t>
  </si>
  <si>
    <t>MUY BAJA</t>
  </si>
  <si>
    <t>0-17</t>
  </si>
  <si>
    <t>28-71</t>
  </si>
  <si>
    <t>71-140</t>
  </si>
  <si>
    <t>C1</t>
  </si>
  <si>
    <t>C2</t>
  </si>
  <si>
    <t>MEDIO</t>
  </si>
  <si>
    <t>Entonces:</t>
  </si>
  <si>
    <t>Hay que calcular lo que aporta cada variable en los primeros 25 cm. Para el caso del pH:</t>
  </si>
  <si>
    <t>ph 0-17 cm</t>
  </si>
  <si>
    <t>pH 17-25 cm</t>
  </si>
  <si>
    <t>Para ponderar, calculamos cuánto pesa 17 cm en 25 cm, o sea:</t>
  </si>
  <si>
    <t>La diferencia, o sea,0,32 es lo que corresponde a lo que "pesan" los siguientes 8 cm</t>
  </si>
  <si>
    <t>Entonces, el valor PONDERADO de pH es:</t>
  </si>
  <si>
    <t>pH pond=</t>
  </si>
  <si>
    <t>Dado que las profundidades de los horizontes son diferentes a lo que plantea la metodología es necesario ponderar. En los primeros 25 cm del suelo ¿cuánto aporta el primer horizonte? ¿cuánto el segundo? El mismo razonamiento aplica para los siguientes 25 cm</t>
  </si>
  <si>
    <t>Sat de Aluminio:</t>
  </si>
  <si>
    <t>Sat Al 0-17 cm:</t>
  </si>
  <si>
    <t>Sat Al 17-25 cm:</t>
  </si>
  <si>
    <t>Es lo que "pesa" 17 en 25 cm</t>
  </si>
  <si>
    <t>Valor ponderado:</t>
  </si>
  <si>
    <t>C.I.C. (meq/100 g)</t>
  </si>
  <si>
    <t xml:space="preserve">El mismo razonamiento se aplica para las demás variables, siempre y cuando la variable tenga una variación que </t>
  </si>
  <si>
    <t>cambie la calificación en la tabla:</t>
  </si>
  <si>
    <t>Para CIC:</t>
  </si>
  <si>
    <t>CIC 0-17 cm</t>
  </si>
  <si>
    <t>CIC 17-25 cm</t>
  </si>
  <si>
    <t xml:space="preserve">Aquí, no vale la pena ponderar: el valor cae dentro de un valor inferior a 15 meq/100 g. </t>
  </si>
  <si>
    <t>La PUNTUACIÓN de la variable no cambia así se pondere. Entonces se puede dejar en:</t>
  </si>
  <si>
    <t>Para Sat de Bases:</t>
  </si>
  <si>
    <t>S.B. 0-17 cm</t>
  </si>
  <si>
    <t>S.B. 17-25 cm</t>
  </si>
  <si>
    <t>Para Bases Totales:</t>
  </si>
  <si>
    <t>BT 0-17 cm</t>
  </si>
  <si>
    <t>BT 17-25 cm</t>
  </si>
  <si>
    <t>BT pond=</t>
  </si>
  <si>
    <t>Para C.O. %</t>
  </si>
  <si>
    <t>C.O. 0-17 cm</t>
  </si>
  <si>
    <t>C.O. 17-25 cm</t>
  </si>
  <si>
    <t>3,0-4,1 y 5,5-6,5</t>
  </si>
  <si>
    <t>4,2-5,3</t>
  </si>
  <si>
    <t>¨Para P ppm</t>
  </si>
  <si>
    <t>P 0-17 cm</t>
  </si>
  <si>
    <t>P 17-25 cm</t>
  </si>
  <si>
    <t>Para K</t>
  </si>
  <si>
    <t>Aplica algo similar a la variable de CIC: no vale la pena ponderar</t>
  </si>
  <si>
    <t>K</t>
  </si>
  <si>
    <t>CIC pond =</t>
  </si>
  <si>
    <t>MODERADA</t>
  </si>
  <si>
    <t>Typic udorthent</t>
  </si>
  <si>
    <t>Typic eutrudept</t>
  </si>
  <si>
    <t>17-51</t>
  </si>
  <si>
    <t>51-180</t>
  </si>
  <si>
    <t>C</t>
  </si>
  <si>
    <t>A</t>
  </si>
  <si>
    <t>0-28</t>
  </si>
  <si>
    <t>Para los siguientes 25 cm, se toman los valores que corresponden al horizonte C1 que en este caso va de 17 a 51 cm…por 1 cm no se justifica ponderar</t>
  </si>
  <si>
    <t>En este caso no vale la pena ponderar por 3 cm: primer horizonte corresponde a 0-25 cm y el segundo horizonte a los siguientes 25 cm</t>
  </si>
  <si>
    <t>MUY ALTA</t>
  </si>
  <si>
    <t>0-22</t>
  </si>
  <si>
    <t>22-49</t>
  </si>
  <si>
    <t>No se justifica ponderar por 3 cm</t>
  </si>
  <si>
    <t>Humic lithic dystrudept</t>
  </si>
  <si>
    <t>CIC (meq/100 g)</t>
  </si>
  <si>
    <t>BAJA</t>
  </si>
  <si>
    <t>t3uyui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</si>
</sst>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0"/>
      <name val="Arial"/>
    </font>
    <font>
      <sz val="8"/>
      <name val="Arial"/>
      <family val="2"/>
    </font>
    <font>
      <sz val="10"/>
      <name val="Arial"/>
      <family val="2"/>
    </font>
    <font>
      <sz val="10"/>
      <name val="Arial"/>
    </font>
    <font>
      <sz val="10"/>
      <color rgb="FFFF0000"/>
      <name val="Arial"/>
      <family val="2"/>
    </font>
  </fonts>
  <fills count="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92D050"/>
        <bgColor indexed="64"/>
      </patternFill>
    </fill>
  </fills>
  <borders count="4">
    <border>
      <left/>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style="thin">
        <color indexed="23"/>
      </top>
      <bottom style="hair">
        <color indexed="23"/>
      </bottom>
      <diagonal/>
    </border>
  </borders>
  <cellStyleXfs count="2">
    <xf numFmtId="0" fontId="0" fillId="0" borderId="0"/>
    <xf numFmtId="9" fontId="3" fillId="0" borderId="0" applyFont="0" applyFill="0" applyBorder="0" applyAlignment="0" applyProtection="0"/>
  </cellStyleXfs>
  <cellXfs count="20">
    <xf numFmtId="0" fontId="0" fillId="0" borderId="0" xfId="0"/>
    <xf numFmtId="0" fontId="1" fillId="2" borderId="1" xfId="0" applyFont="1" applyFill="1" applyBorder="1" applyAlignment="1" applyProtection="1">
      <alignment vertical="center" wrapText="1"/>
      <protection hidden="1"/>
    </xf>
    <xf numFmtId="0" fontId="0" fillId="0" borderId="0" xfId="0" applyProtection="1">
      <protection hidden="1"/>
    </xf>
    <xf numFmtId="0" fontId="1" fillId="0" borderId="3" xfId="0" applyFont="1" applyFill="1" applyBorder="1" applyAlignment="1" applyProtection="1">
      <alignment horizontal="center" vertical="center" wrapText="1"/>
      <protection hidden="1"/>
    </xf>
    <xf numFmtId="164" fontId="0" fillId="0" borderId="0" xfId="1" applyNumberFormat="1" applyFont="1" applyProtection="1">
      <protection hidden="1"/>
    </xf>
    <xf numFmtId="0" fontId="1" fillId="2" borderId="2" xfId="0" applyFont="1" applyFill="1" applyBorder="1" applyAlignment="1" applyProtection="1">
      <alignment vertical="center" wrapText="1"/>
      <protection hidden="1"/>
    </xf>
    <xf numFmtId="0" fontId="2" fillId="0" borderId="0" xfId="0" applyFont="1" applyProtection="1">
      <protection hidden="1"/>
    </xf>
    <xf numFmtId="0" fontId="0" fillId="3" borderId="0" xfId="0" applyFill="1" applyProtection="1">
      <protection hidden="1"/>
    </xf>
    <xf numFmtId="49" fontId="2" fillId="0" borderId="0" xfId="0" applyNumberFormat="1" applyFont="1" applyProtection="1">
      <protection hidden="1"/>
    </xf>
    <xf numFmtId="17" fontId="2" fillId="0" borderId="0" xfId="0" applyNumberFormat="1" applyFont="1" applyProtection="1">
      <protection hidden="1"/>
    </xf>
    <xf numFmtId="0" fontId="0" fillId="4" borderId="0" xfId="0" applyFill="1" applyProtection="1">
      <protection hidden="1"/>
    </xf>
    <xf numFmtId="16" fontId="2" fillId="0" borderId="0" xfId="0" applyNumberFormat="1" applyFont="1" applyProtection="1">
      <protection hidden="1"/>
    </xf>
    <xf numFmtId="0" fontId="2" fillId="0" borderId="0" xfId="0" applyNumberFormat="1" applyFont="1" applyProtection="1">
      <protection hidden="1"/>
    </xf>
    <xf numFmtId="0" fontId="0" fillId="0" borderId="0" xfId="0" applyFill="1" applyProtection="1">
      <protection hidden="1"/>
    </xf>
    <xf numFmtId="0" fontId="4" fillId="0" borderId="0" xfId="0" applyFont="1" applyProtection="1">
      <protection hidden="1"/>
    </xf>
    <xf numFmtId="0" fontId="2" fillId="0" borderId="0" xfId="0" applyFont="1" applyFill="1" applyProtection="1">
      <protection hidden="1"/>
    </xf>
    <xf numFmtId="49" fontId="2" fillId="0" borderId="0" xfId="0" applyNumberFormat="1" applyFont="1" applyFill="1" applyProtection="1">
      <protection hidden="1"/>
    </xf>
    <xf numFmtId="17" fontId="2" fillId="0" borderId="0" xfId="0" applyNumberFormat="1" applyFont="1" applyFill="1" applyProtection="1">
      <protection hidden="1"/>
    </xf>
    <xf numFmtId="16" fontId="2" fillId="0" borderId="0" xfId="0" applyNumberFormat="1" applyFont="1" applyFill="1" applyProtection="1">
      <protection hidden="1"/>
    </xf>
    <xf numFmtId="0" fontId="2" fillId="0" borderId="0" xfId="0" applyNumberFormat="1" applyFont="1" applyFill="1" applyProtection="1">
      <protection hidden="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416034</xdr:colOff>
      <xdr:row>11</xdr:row>
      <xdr:rowOff>50949</xdr:rowOff>
    </xdr:from>
    <xdr:to>
      <xdr:col>15</xdr:col>
      <xdr:colOff>523928</xdr:colOff>
      <xdr:row>26</xdr:row>
      <xdr:rowOff>61638</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47586" y="948708"/>
          <a:ext cx="3173411" cy="2474051"/>
        </a:xfrm>
        <a:prstGeom prst="rect">
          <a:avLst/>
        </a:prstGeom>
        <a:noFill/>
        <a:ln>
          <a:noFill/>
        </a:ln>
        <a:effectLst>
          <a:prstShdw prst="shdw13" dist="53882" dir="13500000">
            <a:schemeClr val="bg2">
              <a:alpha val="50000"/>
            </a:schemeClr>
          </a:prstShdw>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416034</xdr:colOff>
      <xdr:row>10</xdr:row>
      <xdr:rowOff>50949</xdr:rowOff>
    </xdr:from>
    <xdr:to>
      <xdr:col>15</xdr:col>
      <xdr:colOff>523928</xdr:colOff>
      <xdr:row>25</xdr:row>
      <xdr:rowOff>61639</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5434" y="2222649"/>
          <a:ext cx="3155894" cy="2439564"/>
        </a:xfrm>
        <a:prstGeom prst="rect">
          <a:avLst/>
        </a:prstGeom>
        <a:noFill/>
        <a:ln>
          <a:noFill/>
        </a:ln>
        <a:effectLst>
          <a:prstShdw prst="shdw13" dist="53882" dir="13500000">
            <a:schemeClr val="bg2">
              <a:alpha val="50000"/>
            </a:schemeClr>
          </a:prstShdw>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416034</xdr:colOff>
      <xdr:row>53</xdr:row>
      <xdr:rowOff>50949</xdr:rowOff>
    </xdr:from>
    <xdr:to>
      <xdr:col>15</xdr:col>
      <xdr:colOff>523928</xdr:colOff>
      <xdr:row>68</xdr:row>
      <xdr:rowOff>61638</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5434" y="2222649"/>
          <a:ext cx="3155894" cy="2439564"/>
        </a:xfrm>
        <a:prstGeom prst="rect">
          <a:avLst/>
        </a:prstGeom>
        <a:noFill/>
        <a:ln>
          <a:noFill/>
        </a:ln>
        <a:effectLst>
          <a:prstShdw prst="shdw13" dist="53882" dir="13500000">
            <a:schemeClr val="bg2">
              <a:alpha val="50000"/>
            </a:schemeClr>
          </a:prstShdw>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xdr:from>
      <xdr:col>1</xdr:col>
      <xdr:colOff>180975</xdr:colOff>
      <xdr:row>7</xdr:row>
      <xdr:rowOff>28575</xdr:rowOff>
    </xdr:from>
    <xdr:to>
      <xdr:col>1</xdr:col>
      <xdr:colOff>457200</xdr:colOff>
      <xdr:row>8</xdr:row>
      <xdr:rowOff>152400</xdr:rowOff>
    </xdr:to>
    <xdr:sp macro="" textlink="">
      <xdr:nvSpPr>
        <xdr:cNvPr id="3" name="Flecha abajo 2"/>
        <xdr:cNvSpPr/>
      </xdr:nvSpPr>
      <xdr:spPr>
        <a:xfrm>
          <a:off x="1466850" y="1285875"/>
          <a:ext cx="276225" cy="2857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666457</xdr:colOff>
      <xdr:row>15</xdr:row>
      <xdr:rowOff>46493</xdr:rowOff>
    </xdr:from>
    <xdr:to>
      <xdr:col>6</xdr:col>
      <xdr:colOff>69707</xdr:colOff>
      <xdr:row>16</xdr:row>
      <xdr:rowOff>160793</xdr:rowOff>
    </xdr:to>
    <xdr:sp macro="" textlink="">
      <xdr:nvSpPr>
        <xdr:cNvPr id="4" name="Flecha abajo 3"/>
        <xdr:cNvSpPr/>
      </xdr:nvSpPr>
      <xdr:spPr>
        <a:xfrm rot="14134341">
          <a:off x="4397157" y="1678368"/>
          <a:ext cx="276225" cy="2117875"/>
        </a:xfrm>
        <a:prstGeom prst="down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171450</xdr:colOff>
      <xdr:row>16</xdr:row>
      <xdr:rowOff>19051</xdr:rowOff>
    </xdr:from>
    <xdr:to>
      <xdr:col>1</xdr:col>
      <xdr:colOff>581025</xdr:colOff>
      <xdr:row>17</xdr:row>
      <xdr:rowOff>9526</xdr:rowOff>
    </xdr:to>
    <xdr:sp macro="" textlink="">
      <xdr:nvSpPr>
        <xdr:cNvPr id="5" name="Flecha derecha 4"/>
        <xdr:cNvSpPr/>
      </xdr:nvSpPr>
      <xdr:spPr>
        <a:xfrm>
          <a:off x="1457325" y="2733676"/>
          <a:ext cx="409575" cy="152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9525</xdr:colOff>
      <xdr:row>20</xdr:row>
      <xdr:rowOff>123826</xdr:rowOff>
    </xdr:from>
    <xdr:to>
      <xdr:col>6</xdr:col>
      <xdr:colOff>174775</xdr:colOff>
      <xdr:row>22</xdr:row>
      <xdr:rowOff>76201</xdr:rowOff>
    </xdr:to>
    <xdr:sp macro="" textlink="">
      <xdr:nvSpPr>
        <xdr:cNvPr id="6" name="Flecha abajo 5"/>
        <xdr:cNvSpPr/>
      </xdr:nvSpPr>
      <xdr:spPr>
        <a:xfrm rot="3291921">
          <a:off x="4502225" y="2565326"/>
          <a:ext cx="276225" cy="2117875"/>
        </a:xfrm>
        <a:prstGeom prst="down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929333</xdr:colOff>
      <xdr:row>23</xdr:row>
      <xdr:rowOff>135120</xdr:rowOff>
    </xdr:from>
    <xdr:to>
      <xdr:col>6</xdr:col>
      <xdr:colOff>89274</xdr:colOff>
      <xdr:row>25</xdr:row>
      <xdr:rowOff>87495</xdr:rowOff>
    </xdr:to>
    <xdr:sp macro="" textlink="">
      <xdr:nvSpPr>
        <xdr:cNvPr id="7" name="Flecha abajo 6"/>
        <xdr:cNvSpPr/>
      </xdr:nvSpPr>
      <xdr:spPr>
        <a:xfrm rot="14134341">
          <a:off x="4919378" y="3565050"/>
          <a:ext cx="276225" cy="1112566"/>
        </a:xfrm>
        <a:prstGeom prst="down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558868</xdr:colOff>
      <xdr:row>34</xdr:row>
      <xdr:rowOff>115612</xdr:rowOff>
    </xdr:from>
    <xdr:to>
      <xdr:col>6</xdr:col>
      <xdr:colOff>190293</xdr:colOff>
      <xdr:row>36</xdr:row>
      <xdr:rowOff>67987</xdr:rowOff>
    </xdr:to>
    <xdr:sp macro="" textlink="">
      <xdr:nvSpPr>
        <xdr:cNvPr id="8" name="Flecha abajo 7"/>
        <xdr:cNvSpPr/>
      </xdr:nvSpPr>
      <xdr:spPr>
        <a:xfrm rot="14073734">
          <a:off x="4022655" y="4328975"/>
          <a:ext cx="276225" cy="3108050"/>
        </a:xfrm>
        <a:prstGeom prst="down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168642</xdr:colOff>
      <xdr:row>30</xdr:row>
      <xdr:rowOff>24970</xdr:rowOff>
    </xdr:from>
    <xdr:to>
      <xdr:col>6</xdr:col>
      <xdr:colOff>287601</xdr:colOff>
      <xdr:row>31</xdr:row>
      <xdr:rowOff>139270</xdr:rowOff>
    </xdr:to>
    <xdr:sp macro="" textlink="">
      <xdr:nvSpPr>
        <xdr:cNvPr id="9" name="Flecha abajo 8"/>
        <xdr:cNvSpPr/>
      </xdr:nvSpPr>
      <xdr:spPr>
        <a:xfrm rot="3291921">
          <a:off x="4257196" y="3727866"/>
          <a:ext cx="276225" cy="2833584"/>
        </a:xfrm>
        <a:prstGeom prst="down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161925</xdr:colOff>
      <xdr:row>37</xdr:row>
      <xdr:rowOff>104775</xdr:rowOff>
    </xdr:from>
    <xdr:to>
      <xdr:col>6</xdr:col>
      <xdr:colOff>280884</xdr:colOff>
      <xdr:row>39</xdr:row>
      <xdr:rowOff>57150</xdr:rowOff>
    </xdr:to>
    <xdr:sp macro="" textlink="">
      <xdr:nvSpPr>
        <xdr:cNvPr id="10" name="Flecha abajo 9"/>
        <xdr:cNvSpPr/>
      </xdr:nvSpPr>
      <xdr:spPr>
        <a:xfrm rot="3291921">
          <a:off x="4250479" y="4941146"/>
          <a:ext cx="276225" cy="2833584"/>
        </a:xfrm>
        <a:prstGeom prst="down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63976</xdr:colOff>
      <xdr:row>40</xdr:row>
      <xdr:rowOff>74308</xdr:rowOff>
    </xdr:from>
    <xdr:to>
      <xdr:col>5</xdr:col>
      <xdr:colOff>835646</xdr:colOff>
      <xdr:row>42</xdr:row>
      <xdr:rowOff>26683</xdr:rowOff>
    </xdr:to>
    <xdr:sp macro="" textlink="">
      <xdr:nvSpPr>
        <xdr:cNvPr id="11" name="Flecha abajo 10"/>
        <xdr:cNvSpPr/>
      </xdr:nvSpPr>
      <xdr:spPr>
        <a:xfrm rot="14073734">
          <a:off x="4397923" y="5913061"/>
          <a:ext cx="276225" cy="1800370"/>
        </a:xfrm>
        <a:prstGeom prst="down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416034</xdr:colOff>
      <xdr:row>12</xdr:row>
      <xdr:rowOff>50949</xdr:rowOff>
    </xdr:from>
    <xdr:to>
      <xdr:col>15</xdr:col>
      <xdr:colOff>523928</xdr:colOff>
      <xdr:row>27</xdr:row>
      <xdr:rowOff>61638</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5434" y="9023499"/>
          <a:ext cx="3155894" cy="2439564"/>
        </a:xfrm>
        <a:prstGeom prst="rect">
          <a:avLst/>
        </a:prstGeom>
        <a:noFill/>
        <a:ln>
          <a:noFill/>
        </a:ln>
        <a:effectLst>
          <a:prstShdw prst="shdw13" dist="53882" dir="13500000">
            <a:schemeClr val="bg2">
              <a:alpha val="50000"/>
            </a:schemeClr>
          </a:prstShdw>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O43"/>
  <sheetViews>
    <sheetView tabSelected="1" topLeftCell="E1" zoomScale="112" zoomScaleNormal="112" workbookViewId="0">
      <selection activeCell="K8" sqref="K8"/>
    </sheetView>
  </sheetViews>
  <sheetFormatPr baseColWidth="10" defaultRowHeight="12.75" x14ac:dyDescent="0.2"/>
  <cols>
    <col min="1" max="1" width="19.28515625" style="2" customWidth="1"/>
    <col min="2" max="4" width="11.42578125" style="2"/>
    <col min="5" max="5" width="15.42578125" style="2" customWidth="1"/>
    <col min="6" max="6" width="13.85546875" style="2" customWidth="1"/>
    <col min="7" max="7" width="14.28515625" style="2" customWidth="1"/>
    <col min="8" max="8" width="19.28515625" style="2" customWidth="1"/>
    <col min="9" max="9" width="15.140625" style="2" customWidth="1"/>
    <col min="10" max="10" width="13.5703125" style="2" customWidth="1"/>
    <col min="11" max="16384" width="11.42578125" style="2"/>
  </cols>
  <sheetData>
    <row r="1" spans="1:15" ht="22.5" x14ac:dyDescent="0.2">
      <c r="A1" s="1" t="s">
        <v>60</v>
      </c>
    </row>
    <row r="2" spans="1:15" x14ac:dyDescent="0.2">
      <c r="A2" s="3" t="s">
        <v>70</v>
      </c>
    </row>
    <row r="3" spans="1:15" x14ac:dyDescent="0.2">
      <c r="A3" s="2" t="s">
        <v>71</v>
      </c>
      <c r="B3" s="2" t="s">
        <v>72</v>
      </c>
      <c r="C3" s="2" t="s">
        <v>75</v>
      </c>
      <c r="D3" s="2" t="s">
        <v>8</v>
      </c>
      <c r="E3" s="2" t="s">
        <v>85</v>
      </c>
      <c r="F3" s="2" t="s">
        <v>86</v>
      </c>
      <c r="G3" s="2" t="s">
        <v>87</v>
      </c>
      <c r="H3" s="2" t="s">
        <v>67</v>
      </c>
      <c r="I3" s="2" t="s">
        <v>88</v>
      </c>
      <c r="J3" s="2" t="s">
        <v>80</v>
      </c>
      <c r="K3" s="2" t="s">
        <v>81</v>
      </c>
      <c r="L3" s="2" t="s">
        <v>82</v>
      </c>
      <c r="M3" s="2" t="s">
        <v>66</v>
      </c>
      <c r="N3" s="2" t="s">
        <v>91</v>
      </c>
      <c r="O3" s="2" t="s">
        <v>83</v>
      </c>
    </row>
    <row r="4" spans="1:15" x14ac:dyDescent="0.2">
      <c r="B4" s="2" t="s">
        <v>73</v>
      </c>
      <c r="C4" s="2" t="s">
        <v>74</v>
      </c>
      <c r="D4" s="2">
        <v>4.9000000000000004</v>
      </c>
      <c r="E4" s="2">
        <v>11.7</v>
      </c>
      <c r="F4" s="2">
        <v>0.87</v>
      </c>
      <c r="G4" s="2">
        <v>0.28999999999999998</v>
      </c>
      <c r="H4" s="2">
        <v>0.16</v>
      </c>
      <c r="I4" s="2">
        <v>0.02</v>
      </c>
      <c r="J4" s="2">
        <f>SUM(F4:I4)</f>
        <v>1.3399999999999999</v>
      </c>
      <c r="K4" s="4">
        <f>J4/E4</f>
        <v>0.11452991452991453</v>
      </c>
      <c r="L4" s="2">
        <v>2.02</v>
      </c>
      <c r="M4" s="2">
        <v>1.6</v>
      </c>
      <c r="N4" s="2">
        <v>66.8</v>
      </c>
      <c r="O4" s="2" t="s">
        <v>84</v>
      </c>
    </row>
    <row r="5" spans="1:15" x14ac:dyDescent="0.2">
      <c r="B5" s="2" t="s">
        <v>76</v>
      </c>
      <c r="C5" s="2" t="s">
        <v>77</v>
      </c>
      <c r="D5" s="2">
        <v>4.9000000000000004</v>
      </c>
      <c r="E5" s="2">
        <v>11.2</v>
      </c>
      <c r="F5" s="2">
        <v>0.43</v>
      </c>
      <c r="G5" s="2">
        <v>0.1</v>
      </c>
      <c r="H5" s="2">
        <v>7.0000000000000007E-2</v>
      </c>
      <c r="I5" s="2">
        <v>0.03</v>
      </c>
      <c r="J5" s="2">
        <f t="shared" ref="J5:J6" si="0">SUM(F5:I5)</f>
        <v>0.63000000000000012</v>
      </c>
      <c r="K5" s="4">
        <f t="shared" ref="K5:K6" si="1">J5/E5</f>
        <v>5.6250000000000015E-2</v>
      </c>
      <c r="L5" s="2">
        <v>1.41</v>
      </c>
      <c r="M5" s="2">
        <v>1.2</v>
      </c>
      <c r="N5" s="2">
        <v>81.599999999999994</v>
      </c>
    </row>
    <row r="6" spans="1:15" x14ac:dyDescent="0.2">
      <c r="B6" s="2" t="s">
        <v>79</v>
      </c>
      <c r="C6" s="2" t="s">
        <v>78</v>
      </c>
      <c r="D6" s="2">
        <v>5.4</v>
      </c>
      <c r="E6" s="2">
        <v>7.5</v>
      </c>
      <c r="F6" s="2">
        <v>0.83</v>
      </c>
      <c r="G6" s="2">
        <v>0.39</v>
      </c>
      <c r="H6" s="2">
        <v>0.06</v>
      </c>
      <c r="I6" s="2">
        <v>0.04</v>
      </c>
      <c r="J6" s="2">
        <f t="shared" si="0"/>
        <v>1.32</v>
      </c>
      <c r="K6" s="4">
        <f t="shared" si="1"/>
        <v>0.17600000000000002</v>
      </c>
      <c r="L6" s="2">
        <v>0.73</v>
      </c>
      <c r="M6" s="2">
        <v>1.2</v>
      </c>
      <c r="N6" s="2">
        <v>60.4</v>
      </c>
    </row>
    <row r="8" spans="1:15" ht="33.75" x14ac:dyDescent="0.2">
      <c r="I8" s="1" t="s">
        <v>89</v>
      </c>
      <c r="J8" s="5" t="s">
        <v>90</v>
      </c>
    </row>
    <row r="9" spans="1:15" x14ac:dyDescent="0.2">
      <c r="A9" s="2" t="s">
        <v>61</v>
      </c>
      <c r="H9" s="6"/>
      <c r="I9" s="3"/>
      <c r="J9" s="3"/>
    </row>
    <row r="10" spans="1:15" x14ac:dyDescent="0.2">
      <c r="I10" s="6" t="s">
        <v>0</v>
      </c>
      <c r="J10" s="6" t="s">
        <v>1</v>
      </c>
    </row>
    <row r="11" spans="1:15" x14ac:dyDescent="0.2">
      <c r="A11" s="2" t="s">
        <v>8</v>
      </c>
      <c r="B11" s="2" t="s">
        <v>2</v>
      </c>
      <c r="C11" s="6" t="s">
        <v>3</v>
      </c>
      <c r="D11" s="6" t="s">
        <v>4</v>
      </c>
      <c r="E11" s="6" t="s">
        <v>5</v>
      </c>
      <c r="F11" s="6" t="s">
        <v>6</v>
      </c>
      <c r="G11" s="6" t="s">
        <v>7</v>
      </c>
      <c r="H11" s="6"/>
    </row>
    <row r="12" spans="1:15" x14ac:dyDescent="0.2">
      <c r="B12" s="2" t="s">
        <v>9</v>
      </c>
      <c r="C12" s="2">
        <v>1</v>
      </c>
      <c r="D12" s="7">
        <v>2</v>
      </c>
      <c r="E12" s="2">
        <v>3</v>
      </c>
      <c r="F12" s="2">
        <v>4</v>
      </c>
      <c r="G12" s="2">
        <v>5</v>
      </c>
      <c r="I12" s="2">
        <v>2</v>
      </c>
      <c r="J12" s="2">
        <v>2</v>
      </c>
    </row>
    <row r="13" spans="1:15" x14ac:dyDescent="0.2">
      <c r="A13" s="2" t="s">
        <v>10</v>
      </c>
      <c r="B13" s="2" t="s">
        <v>2</v>
      </c>
      <c r="C13" s="6" t="s">
        <v>11</v>
      </c>
      <c r="D13" s="6" t="s">
        <v>12</v>
      </c>
      <c r="E13" s="6" t="s">
        <v>13</v>
      </c>
      <c r="F13" s="8" t="s">
        <v>14</v>
      </c>
      <c r="G13" s="6" t="s">
        <v>15</v>
      </c>
    </row>
    <row r="14" spans="1:15" x14ac:dyDescent="0.2">
      <c r="B14" s="2" t="s">
        <v>9</v>
      </c>
      <c r="C14" s="7">
        <v>1</v>
      </c>
      <c r="D14" s="2">
        <v>2</v>
      </c>
      <c r="E14" s="2">
        <v>3</v>
      </c>
      <c r="F14" s="2">
        <v>4</v>
      </c>
      <c r="G14" s="2">
        <v>5</v>
      </c>
      <c r="I14" s="2">
        <v>1</v>
      </c>
      <c r="J14" s="2">
        <v>1</v>
      </c>
    </row>
    <row r="15" spans="1:15" x14ac:dyDescent="0.2">
      <c r="A15" s="2" t="s">
        <v>16</v>
      </c>
      <c r="B15" s="2" t="s">
        <v>2</v>
      </c>
      <c r="C15" s="6" t="s">
        <v>15</v>
      </c>
      <c r="D15" s="6" t="s">
        <v>17</v>
      </c>
      <c r="E15" s="6" t="s">
        <v>18</v>
      </c>
      <c r="F15" s="6" t="s">
        <v>19</v>
      </c>
      <c r="G15" s="6" t="s">
        <v>20</v>
      </c>
    </row>
    <row r="16" spans="1:15" x14ac:dyDescent="0.2">
      <c r="A16" s="2" t="s">
        <v>21</v>
      </c>
      <c r="B16" s="2" t="s">
        <v>9</v>
      </c>
      <c r="C16" s="2">
        <v>1</v>
      </c>
      <c r="D16" s="2">
        <v>2</v>
      </c>
      <c r="E16" s="7">
        <v>3</v>
      </c>
      <c r="F16" s="2">
        <v>4</v>
      </c>
      <c r="G16" s="2">
        <v>5</v>
      </c>
      <c r="I16" s="2">
        <v>2</v>
      </c>
      <c r="J16" s="2">
        <v>1</v>
      </c>
    </row>
    <row r="17" spans="1:10" x14ac:dyDescent="0.2">
      <c r="A17" s="2" t="s">
        <v>22</v>
      </c>
      <c r="B17" s="2" t="s">
        <v>2</v>
      </c>
      <c r="C17" s="6" t="s">
        <v>23</v>
      </c>
      <c r="D17" s="9" t="s">
        <v>24</v>
      </c>
      <c r="E17" s="6" t="s">
        <v>25</v>
      </c>
      <c r="F17" s="6" t="s">
        <v>26</v>
      </c>
      <c r="G17" s="6" t="s">
        <v>27</v>
      </c>
    </row>
    <row r="18" spans="1:10" x14ac:dyDescent="0.2">
      <c r="B18" s="2" t="s">
        <v>9</v>
      </c>
      <c r="C18" s="10">
        <v>0.5</v>
      </c>
      <c r="D18" s="7">
        <v>1</v>
      </c>
      <c r="E18" s="2">
        <v>1.5</v>
      </c>
      <c r="F18" s="2">
        <v>2</v>
      </c>
      <c r="G18" s="2">
        <v>2.5</v>
      </c>
      <c r="I18" s="2">
        <v>1</v>
      </c>
      <c r="J18" s="2">
        <v>0.5</v>
      </c>
    </row>
    <row r="19" spans="1:10" x14ac:dyDescent="0.2">
      <c r="A19" s="6" t="s">
        <v>62</v>
      </c>
      <c r="B19" s="2" t="s">
        <v>2</v>
      </c>
      <c r="C19" s="6" t="s">
        <v>28</v>
      </c>
      <c r="D19" s="11" t="s">
        <v>29</v>
      </c>
      <c r="E19" s="6" t="s">
        <v>30</v>
      </c>
      <c r="F19" s="6" t="s">
        <v>31</v>
      </c>
      <c r="G19" s="6" t="s">
        <v>32</v>
      </c>
    </row>
    <row r="20" spans="1:10" x14ac:dyDescent="0.2">
      <c r="B20" s="2" t="s">
        <v>9</v>
      </c>
      <c r="C20" s="2">
        <v>0.5</v>
      </c>
      <c r="D20" s="2">
        <v>1</v>
      </c>
      <c r="E20" s="2">
        <v>1.5</v>
      </c>
      <c r="F20" s="2">
        <v>2</v>
      </c>
      <c r="G20" s="2">
        <v>2.5</v>
      </c>
      <c r="I20" s="2">
        <v>1</v>
      </c>
      <c r="J20" s="2">
        <v>0.5</v>
      </c>
    </row>
    <row r="21" spans="1:10" x14ac:dyDescent="0.2">
      <c r="A21" s="6" t="s">
        <v>63</v>
      </c>
      <c r="B21" s="2" t="s">
        <v>2</v>
      </c>
      <c r="C21" s="6" t="s">
        <v>33</v>
      </c>
      <c r="D21" s="6" t="s">
        <v>34</v>
      </c>
      <c r="E21" s="6" t="s">
        <v>35</v>
      </c>
      <c r="F21" s="6" t="s">
        <v>36</v>
      </c>
      <c r="G21" s="6" t="s">
        <v>37</v>
      </c>
    </row>
    <row r="22" spans="1:10" x14ac:dyDescent="0.2">
      <c r="B22" s="2" t="s">
        <v>9</v>
      </c>
      <c r="C22" s="2">
        <v>1</v>
      </c>
      <c r="D22" s="7">
        <v>2</v>
      </c>
      <c r="E22" s="2">
        <v>3</v>
      </c>
      <c r="F22" s="2">
        <v>4</v>
      </c>
      <c r="G22" s="2">
        <v>5</v>
      </c>
      <c r="I22" s="2">
        <v>2</v>
      </c>
      <c r="J22" s="2">
        <v>2</v>
      </c>
    </row>
    <row r="23" spans="1:10" x14ac:dyDescent="0.2">
      <c r="A23" s="6" t="s">
        <v>64</v>
      </c>
      <c r="B23" s="2" t="s">
        <v>2</v>
      </c>
      <c r="C23" s="6" t="s">
        <v>38</v>
      </c>
      <c r="D23" s="6" t="s">
        <v>39</v>
      </c>
      <c r="E23" s="6" t="s">
        <v>40</v>
      </c>
      <c r="F23" s="6" t="s">
        <v>131</v>
      </c>
      <c r="G23" s="6" t="s">
        <v>132</v>
      </c>
    </row>
    <row r="24" spans="1:10" x14ac:dyDescent="0.2">
      <c r="B24" s="2" t="s">
        <v>9</v>
      </c>
      <c r="C24" s="2">
        <v>1</v>
      </c>
      <c r="D24" s="2">
        <v>2</v>
      </c>
      <c r="E24" s="2">
        <v>3</v>
      </c>
      <c r="F24" s="2">
        <v>4</v>
      </c>
      <c r="G24" s="2">
        <v>5</v>
      </c>
    </row>
    <row r="25" spans="1:10" x14ac:dyDescent="0.2">
      <c r="A25" s="6" t="s">
        <v>65</v>
      </c>
      <c r="B25" s="2" t="s">
        <v>2</v>
      </c>
      <c r="C25" s="6" t="s">
        <v>41</v>
      </c>
      <c r="D25" s="6" t="s">
        <v>42</v>
      </c>
      <c r="E25" s="6" t="s">
        <v>43</v>
      </c>
      <c r="F25" s="6" t="s">
        <v>44</v>
      </c>
      <c r="G25" s="6" t="s">
        <v>45</v>
      </c>
    </row>
    <row r="26" spans="1:10" x14ac:dyDescent="0.2">
      <c r="B26" s="2" t="s">
        <v>9</v>
      </c>
      <c r="C26" s="2">
        <v>1</v>
      </c>
      <c r="D26" s="2">
        <v>2</v>
      </c>
      <c r="E26" s="2">
        <v>3</v>
      </c>
      <c r="F26" s="2">
        <v>4</v>
      </c>
      <c r="G26" s="2">
        <v>5</v>
      </c>
    </row>
    <row r="27" spans="1:10" x14ac:dyDescent="0.2">
      <c r="A27" s="6" t="s">
        <v>66</v>
      </c>
      <c r="B27" s="2" t="s">
        <v>2</v>
      </c>
      <c r="C27" s="6" t="s">
        <v>23</v>
      </c>
      <c r="D27" s="12" t="s">
        <v>46</v>
      </c>
      <c r="E27" s="12" t="s">
        <v>47</v>
      </c>
      <c r="F27" s="12" t="s">
        <v>48</v>
      </c>
      <c r="G27" s="6" t="s">
        <v>49</v>
      </c>
      <c r="I27" s="2">
        <v>1</v>
      </c>
      <c r="J27" s="2">
        <v>1</v>
      </c>
    </row>
    <row r="28" spans="1:10" x14ac:dyDescent="0.2">
      <c r="B28" s="2" t="s">
        <v>9</v>
      </c>
      <c r="C28" s="7">
        <v>1</v>
      </c>
      <c r="D28" s="2">
        <v>2</v>
      </c>
      <c r="E28" s="2">
        <v>3</v>
      </c>
      <c r="F28" s="2">
        <v>4</v>
      </c>
      <c r="G28" s="2">
        <v>5</v>
      </c>
    </row>
    <row r="29" spans="1:10" x14ac:dyDescent="0.2">
      <c r="A29" s="6" t="s">
        <v>67</v>
      </c>
      <c r="B29" s="2" t="s">
        <v>2</v>
      </c>
      <c r="C29" s="6" t="s">
        <v>50</v>
      </c>
      <c r="D29" s="6" t="s">
        <v>51</v>
      </c>
      <c r="E29" s="6" t="s">
        <v>52</v>
      </c>
      <c r="F29" s="6" t="s">
        <v>53</v>
      </c>
      <c r="G29" s="6" t="s">
        <v>54</v>
      </c>
      <c r="I29" s="2">
        <v>2</v>
      </c>
      <c r="J29" s="2">
        <v>1</v>
      </c>
    </row>
    <row r="30" spans="1:10" x14ac:dyDescent="0.2">
      <c r="B30" s="2" t="s">
        <v>9</v>
      </c>
      <c r="C30" s="10">
        <v>1</v>
      </c>
      <c r="D30" s="7">
        <v>2</v>
      </c>
      <c r="E30" s="2">
        <v>3</v>
      </c>
      <c r="F30" s="2">
        <v>4</v>
      </c>
      <c r="G30" s="2">
        <v>5</v>
      </c>
    </row>
    <row r="32" spans="1:10" x14ac:dyDescent="0.2">
      <c r="I32" s="2">
        <f>SUM(I12:I29)</f>
        <v>12</v>
      </c>
      <c r="J32" s="2">
        <f>SUM(J12:J29)</f>
        <v>9</v>
      </c>
    </row>
    <row r="34" spans="8:10" x14ac:dyDescent="0.2">
      <c r="H34" s="2" t="s">
        <v>55</v>
      </c>
      <c r="J34" s="2">
        <f>(I32*0.7)+(J32*0.3)</f>
        <v>11.099999999999998</v>
      </c>
    </row>
    <row r="35" spans="8:10" x14ac:dyDescent="0.2">
      <c r="H35" s="2" t="s">
        <v>56</v>
      </c>
    </row>
    <row r="37" spans="8:10" x14ac:dyDescent="0.2">
      <c r="H37" s="2" t="s">
        <v>57</v>
      </c>
      <c r="J37" s="2">
        <v>0.28499999999999998</v>
      </c>
    </row>
    <row r="38" spans="8:10" x14ac:dyDescent="0.2">
      <c r="H38" s="2" t="s">
        <v>58</v>
      </c>
    </row>
    <row r="40" spans="8:10" x14ac:dyDescent="0.2">
      <c r="H40" s="6" t="s">
        <v>68</v>
      </c>
      <c r="J40" s="2">
        <f>J34*J37</f>
        <v>3.1634999999999991</v>
      </c>
    </row>
    <row r="42" spans="8:10" x14ac:dyDescent="0.2">
      <c r="H42" s="2" t="s">
        <v>59</v>
      </c>
      <c r="J42" s="6" t="s">
        <v>92</v>
      </c>
    </row>
    <row r="43" spans="8:10" x14ac:dyDescent="0.2">
      <c r="H43" s="6" t="s">
        <v>69</v>
      </c>
      <c r="J43" s="2">
        <v>2</v>
      </c>
    </row>
  </sheetData>
  <sheetProtection algorithmName="SHA-512" hashValue="uZpqlU+X5BboE3cTAs9sgHN/PJsnu9sXBCSSXdMCpiAmPe+yuFy0NpINX4zUgdp97MqKuT4eG8+tKoo2xHOmIw==" saltValue="VH1432jcBRurhfzOPMPNUQ==" spinCount="100000" sheet="1" formatCells="0" formatColumns="0" formatRows="0" insertColumns="0" insertRows="0" insertHyperlinks="0" deleteColumns="0" deleteRows="0" sort="0" autoFilter="0" pivotTables="0"/>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O42"/>
  <sheetViews>
    <sheetView zoomScale="112" zoomScaleNormal="112" workbookViewId="0">
      <selection sqref="A1:XFD1048576"/>
    </sheetView>
  </sheetViews>
  <sheetFormatPr baseColWidth="10" defaultRowHeight="12.75" x14ac:dyDescent="0.2"/>
  <cols>
    <col min="1" max="1" width="19.28515625" style="2" customWidth="1"/>
    <col min="2" max="4" width="11.42578125" style="2"/>
    <col min="5" max="5" width="15.42578125" style="2" customWidth="1"/>
    <col min="6" max="6" width="13.85546875" style="2" customWidth="1"/>
    <col min="7" max="7" width="14.28515625" style="2" customWidth="1"/>
    <col min="8" max="8" width="19.28515625" style="2" customWidth="1"/>
    <col min="9" max="9" width="15.140625" style="2" customWidth="1"/>
    <col min="10" max="10" width="13.5703125" style="2" customWidth="1"/>
    <col min="11" max="16384" width="11.42578125" style="2"/>
  </cols>
  <sheetData>
    <row r="1" spans="1:15" ht="22.5" x14ac:dyDescent="0.2">
      <c r="A1" s="1" t="s">
        <v>60</v>
      </c>
    </row>
    <row r="2" spans="1:15" x14ac:dyDescent="0.2">
      <c r="A2" s="3" t="s">
        <v>154</v>
      </c>
    </row>
    <row r="3" spans="1:15" x14ac:dyDescent="0.2">
      <c r="A3" s="2" t="s">
        <v>71</v>
      </c>
      <c r="B3" s="2" t="s">
        <v>72</v>
      </c>
      <c r="C3" s="2" t="s">
        <v>75</v>
      </c>
      <c r="D3" s="2" t="s">
        <v>8</v>
      </c>
      <c r="E3" s="2" t="s">
        <v>85</v>
      </c>
      <c r="F3" s="2" t="s">
        <v>86</v>
      </c>
      <c r="G3" s="2" t="s">
        <v>87</v>
      </c>
      <c r="H3" s="2" t="s">
        <v>67</v>
      </c>
      <c r="I3" s="2" t="s">
        <v>88</v>
      </c>
      <c r="J3" s="2" t="s">
        <v>80</v>
      </c>
      <c r="K3" s="2" t="s">
        <v>81</v>
      </c>
      <c r="L3" s="2" t="s">
        <v>82</v>
      </c>
      <c r="M3" s="2" t="s">
        <v>66</v>
      </c>
      <c r="N3" s="2" t="s">
        <v>91</v>
      </c>
      <c r="O3" s="2" t="s">
        <v>83</v>
      </c>
    </row>
    <row r="4" spans="1:15" x14ac:dyDescent="0.2">
      <c r="B4" s="2" t="s">
        <v>73</v>
      </c>
      <c r="C4" s="6" t="s">
        <v>151</v>
      </c>
      <c r="D4" s="2">
        <v>4.4000000000000004</v>
      </c>
      <c r="E4" s="2">
        <v>18.8</v>
      </c>
      <c r="F4" s="2">
        <v>0.4</v>
      </c>
      <c r="G4" s="2">
        <v>0.13</v>
      </c>
      <c r="H4" s="2">
        <v>0.14000000000000001</v>
      </c>
      <c r="I4" s="2">
        <v>0.11</v>
      </c>
      <c r="J4" s="2">
        <f>SUM(F4:I4)</f>
        <v>0.78</v>
      </c>
      <c r="K4" s="4">
        <f>J4/E4</f>
        <v>4.1489361702127657E-2</v>
      </c>
      <c r="L4" s="2">
        <v>2.46</v>
      </c>
      <c r="M4" s="2">
        <v>7.8</v>
      </c>
      <c r="N4" s="2">
        <v>78.8</v>
      </c>
      <c r="O4" s="2" t="s">
        <v>84</v>
      </c>
    </row>
    <row r="5" spans="1:15" x14ac:dyDescent="0.2">
      <c r="B5" s="2" t="s">
        <v>79</v>
      </c>
      <c r="C5" s="6" t="s">
        <v>152</v>
      </c>
      <c r="D5" s="2">
        <v>4.9000000000000004</v>
      </c>
      <c r="E5" s="2">
        <v>12.4</v>
      </c>
      <c r="F5" s="2">
        <v>0.4</v>
      </c>
      <c r="G5" s="2">
        <v>0.08</v>
      </c>
      <c r="H5" s="2">
        <v>0.08</v>
      </c>
      <c r="I5" s="2">
        <v>0.1</v>
      </c>
      <c r="J5" s="2">
        <f t="shared" ref="J5" si="0">SUM(F5:I5)</f>
        <v>0.66</v>
      </c>
      <c r="K5" s="4">
        <f t="shared" ref="K5" si="1">J5/E5</f>
        <v>5.3225806451612907E-2</v>
      </c>
      <c r="L5" s="2">
        <v>1.41</v>
      </c>
      <c r="M5" s="2">
        <v>2.9</v>
      </c>
      <c r="N5" s="2">
        <v>85.2</v>
      </c>
    </row>
    <row r="6" spans="1:15" x14ac:dyDescent="0.2">
      <c r="A6" s="6" t="s">
        <v>153</v>
      </c>
    </row>
    <row r="7" spans="1:15" ht="33.75" x14ac:dyDescent="0.2">
      <c r="I7" s="1" t="s">
        <v>89</v>
      </c>
      <c r="J7" s="5" t="s">
        <v>90</v>
      </c>
    </row>
    <row r="8" spans="1:15" x14ac:dyDescent="0.2">
      <c r="A8" s="2" t="s">
        <v>61</v>
      </c>
      <c r="H8" s="6"/>
      <c r="I8" s="3"/>
      <c r="J8" s="3"/>
    </row>
    <row r="9" spans="1:15" x14ac:dyDescent="0.2">
      <c r="I9" s="6" t="s">
        <v>0</v>
      </c>
      <c r="J9" s="6" t="s">
        <v>1</v>
      </c>
    </row>
    <row r="10" spans="1:15" x14ac:dyDescent="0.2">
      <c r="A10" s="2" t="s">
        <v>8</v>
      </c>
      <c r="B10" s="2" t="s">
        <v>2</v>
      </c>
      <c r="C10" s="6" t="s">
        <v>3</v>
      </c>
      <c r="D10" s="6" t="s">
        <v>4</v>
      </c>
      <c r="E10" s="6" t="s">
        <v>5</v>
      </c>
      <c r="F10" s="6" t="s">
        <v>6</v>
      </c>
      <c r="G10" s="6" t="s">
        <v>7</v>
      </c>
      <c r="H10" s="6"/>
    </row>
    <row r="11" spans="1:15" x14ac:dyDescent="0.2">
      <c r="B11" s="2" t="s">
        <v>9</v>
      </c>
      <c r="C11" s="7">
        <v>1</v>
      </c>
      <c r="D11" s="10">
        <v>2</v>
      </c>
      <c r="E11" s="2">
        <v>3</v>
      </c>
      <c r="F11" s="2">
        <v>4</v>
      </c>
      <c r="G11" s="2">
        <v>5</v>
      </c>
      <c r="I11" s="2">
        <v>1</v>
      </c>
      <c r="J11" s="2">
        <v>2</v>
      </c>
    </row>
    <row r="12" spans="1:15" x14ac:dyDescent="0.2">
      <c r="A12" s="2" t="s">
        <v>10</v>
      </c>
      <c r="B12" s="2" t="s">
        <v>2</v>
      </c>
      <c r="C12" s="6" t="s">
        <v>11</v>
      </c>
      <c r="D12" s="6" t="s">
        <v>12</v>
      </c>
      <c r="E12" s="6" t="s">
        <v>13</v>
      </c>
      <c r="F12" s="8" t="s">
        <v>14</v>
      </c>
      <c r="G12" s="6" t="s">
        <v>15</v>
      </c>
    </row>
    <row r="13" spans="1:15" x14ac:dyDescent="0.2">
      <c r="B13" s="2" t="s">
        <v>9</v>
      </c>
      <c r="C13" s="7">
        <v>1</v>
      </c>
      <c r="D13" s="2">
        <v>2</v>
      </c>
      <c r="E13" s="2">
        <v>3</v>
      </c>
      <c r="F13" s="2">
        <v>4</v>
      </c>
      <c r="G13" s="2">
        <v>5</v>
      </c>
      <c r="I13" s="2">
        <v>1</v>
      </c>
      <c r="J13" s="2">
        <v>1</v>
      </c>
    </row>
    <row r="14" spans="1:15" x14ac:dyDescent="0.2">
      <c r="A14" s="6" t="s">
        <v>155</v>
      </c>
      <c r="B14" s="2" t="s">
        <v>2</v>
      </c>
      <c r="C14" s="6" t="s">
        <v>15</v>
      </c>
      <c r="D14" s="6" t="s">
        <v>17</v>
      </c>
      <c r="E14" s="6" t="s">
        <v>18</v>
      </c>
      <c r="F14" s="6" t="s">
        <v>19</v>
      </c>
      <c r="G14" s="6" t="s">
        <v>20</v>
      </c>
    </row>
    <row r="15" spans="1:15" x14ac:dyDescent="0.2">
      <c r="B15" s="2" t="s">
        <v>9</v>
      </c>
      <c r="C15" s="2">
        <v>1</v>
      </c>
      <c r="D15" s="2">
        <v>2</v>
      </c>
      <c r="E15" s="10">
        <v>3</v>
      </c>
      <c r="F15" s="7">
        <v>4</v>
      </c>
      <c r="G15" s="2">
        <v>5</v>
      </c>
      <c r="I15" s="2">
        <v>4</v>
      </c>
      <c r="J15" s="2">
        <v>3</v>
      </c>
    </row>
    <row r="16" spans="1:15" x14ac:dyDescent="0.2">
      <c r="A16" s="2" t="s">
        <v>22</v>
      </c>
      <c r="B16" s="2" t="s">
        <v>2</v>
      </c>
      <c r="C16" s="6" t="s">
        <v>23</v>
      </c>
      <c r="D16" s="9" t="s">
        <v>24</v>
      </c>
      <c r="E16" s="6" t="s">
        <v>25</v>
      </c>
      <c r="F16" s="6" t="s">
        <v>26</v>
      </c>
      <c r="G16" s="6" t="s">
        <v>27</v>
      </c>
    </row>
    <row r="17" spans="1:10" x14ac:dyDescent="0.2">
      <c r="B17" s="2" t="s">
        <v>9</v>
      </c>
      <c r="C17" s="7">
        <v>0.5</v>
      </c>
      <c r="D17" s="13">
        <v>1</v>
      </c>
      <c r="E17" s="2">
        <v>1.5</v>
      </c>
      <c r="F17" s="2">
        <v>2</v>
      </c>
      <c r="G17" s="2">
        <v>2.5</v>
      </c>
      <c r="I17" s="2">
        <v>0.5</v>
      </c>
      <c r="J17" s="2">
        <v>0.5</v>
      </c>
    </row>
    <row r="18" spans="1:10" x14ac:dyDescent="0.2">
      <c r="A18" s="6" t="s">
        <v>62</v>
      </c>
      <c r="B18" s="2" t="s">
        <v>2</v>
      </c>
      <c r="C18" s="6" t="s">
        <v>28</v>
      </c>
      <c r="D18" s="11" t="s">
        <v>29</v>
      </c>
      <c r="E18" s="6" t="s">
        <v>30</v>
      </c>
      <c r="F18" s="6" t="s">
        <v>31</v>
      </c>
      <c r="G18" s="6" t="s">
        <v>32</v>
      </c>
    </row>
    <row r="19" spans="1:10" x14ac:dyDescent="0.2">
      <c r="B19" s="2" t="s">
        <v>9</v>
      </c>
      <c r="C19" s="7">
        <v>0.5</v>
      </c>
      <c r="D19" s="2">
        <v>1</v>
      </c>
      <c r="E19" s="2">
        <v>1.5</v>
      </c>
      <c r="F19" s="2">
        <v>2</v>
      </c>
      <c r="G19" s="2">
        <v>2.5</v>
      </c>
      <c r="I19" s="2">
        <v>0.5</v>
      </c>
      <c r="J19" s="2">
        <v>0.5</v>
      </c>
    </row>
    <row r="20" spans="1:10" x14ac:dyDescent="0.2">
      <c r="A20" s="6" t="s">
        <v>63</v>
      </c>
      <c r="B20" s="2" t="s">
        <v>2</v>
      </c>
      <c r="C20" s="6" t="s">
        <v>33</v>
      </c>
      <c r="D20" s="6" t="s">
        <v>34</v>
      </c>
      <c r="E20" s="6" t="s">
        <v>35</v>
      </c>
      <c r="F20" s="6" t="s">
        <v>36</v>
      </c>
      <c r="G20" s="6" t="s">
        <v>37</v>
      </c>
    </row>
    <row r="21" spans="1:10" x14ac:dyDescent="0.2">
      <c r="B21" s="2" t="s">
        <v>9</v>
      </c>
      <c r="C21" s="2">
        <v>1</v>
      </c>
      <c r="D21" s="7">
        <v>2</v>
      </c>
      <c r="E21" s="2">
        <v>3</v>
      </c>
      <c r="F21" s="2">
        <v>4</v>
      </c>
      <c r="G21" s="2">
        <v>5</v>
      </c>
      <c r="I21" s="2">
        <v>2</v>
      </c>
      <c r="J21" s="2">
        <v>2</v>
      </c>
    </row>
    <row r="22" spans="1:10" x14ac:dyDescent="0.2">
      <c r="A22" s="6" t="s">
        <v>64</v>
      </c>
      <c r="B22" s="2" t="s">
        <v>2</v>
      </c>
      <c r="C22" s="6" t="s">
        <v>38</v>
      </c>
      <c r="D22" s="6" t="s">
        <v>39</v>
      </c>
      <c r="E22" s="6" t="s">
        <v>40</v>
      </c>
      <c r="F22" s="6" t="s">
        <v>131</v>
      </c>
      <c r="G22" s="6" t="s">
        <v>132</v>
      </c>
    </row>
    <row r="23" spans="1:10" x14ac:dyDescent="0.2">
      <c r="B23" s="2" t="s">
        <v>9</v>
      </c>
      <c r="C23" s="2">
        <v>1</v>
      </c>
      <c r="D23" s="2">
        <v>2</v>
      </c>
      <c r="E23" s="2">
        <v>3</v>
      </c>
      <c r="F23" s="2">
        <v>4</v>
      </c>
      <c r="G23" s="2">
        <v>5</v>
      </c>
    </row>
    <row r="24" spans="1:10" x14ac:dyDescent="0.2">
      <c r="A24" s="6" t="s">
        <v>65</v>
      </c>
      <c r="B24" s="2" t="s">
        <v>2</v>
      </c>
      <c r="C24" s="6" t="s">
        <v>41</v>
      </c>
      <c r="D24" s="6" t="s">
        <v>42</v>
      </c>
      <c r="E24" s="6" t="s">
        <v>43</v>
      </c>
      <c r="F24" s="6" t="s">
        <v>44</v>
      </c>
      <c r="G24" s="6" t="s">
        <v>45</v>
      </c>
    </row>
    <row r="25" spans="1:10" x14ac:dyDescent="0.2">
      <c r="B25" s="2" t="s">
        <v>9</v>
      </c>
      <c r="C25" s="2">
        <v>1</v>
      </c>
      <c r="D25" s="2">
        <v>2</v>
      </c>
      <c r="E25" s="2">
        <v>3</v>
      </c>
      <c r="F25" s="2">
        <v>4</v>
      </c>
      <c r="G25" s="2">
        <v>5</v>
      </c>
    </row>
    <row r="26" spans="1:10" x14ac:dyDescent="0.2">
      <c r="A26" s="6" t="s">
        <v>66</v>
      </c>
      <c r="B26" s="2" t="s">
        <v>2</v>
      </c>
      <c r="C26" s="6" t="s">
        <v>23</v>
      </c>
      <c r="D26" s="12" t="s">
        <v>46</v>
      </c>
      <c r="E26" s="12" t="s">
        <v>47</v>
      </c>
      <c r="F26" s="12" t="s">
        <v>48</v>
      </c>
      <c r="G26" s="6" t="s">
        <v>49</v>
      </c>
      <c r="I26" s="2">
        <v>1</v>
      </c>
      <c r="J26" s="2">
        <v>1</v>
      </c>
    </row>
    <row r="27" spans="1:10" x14ac:dyDescent="0.2">
      <c r="B27" s="2" t="s">
        <v>9</v>
      </c>
      <c r="C27" s="7">
        <v>1</v>
      </c>
      <c r="D27" s="2">
        <v>2</v>
      </c>
      <c r="E27" s="2">
        <v>3</v>
      </c>
      <c r="F27" s="2">
        <v>4</v>
      </c>
      <c r="G27" s="2">
        <v>5</v>
      </c>
    </row>
    <row r="28" spans="1:10" x14ac:dyDescent="0.2">
      <c r="A28" s="6" t="s">
        <v>67</v>
      </c>
      <c r="B28" s="2" t="s">
        <v>2</v>
      </c>
      <c r="C28" s="6" t="s">
        <v>50</v>
      </c>
      <c r="D28" s="6" t="s">
        <v>51</v>
      </c>
      <c r="E28" s="6" t="s">
        <v>52</v>
      </c>
      <c r="F28" s="6" t="s">
        <v>53</v>
      </c>
      <c r="G28" s="6" t="s">
        <v>54</v>
      </c>
      <c r="I28" s="2">
        <v>2</v>
      </c>
      <c r="J28" s="2">
        <v>1</v>
      </c>
    </row>
    <row r="29" spans="1:10" x14ac:dyDescent="0.2">
      <c r="B29" s="2" t="s">
        <v>9</v>
      </c>
      <c r="C29" s="10">
        <v>1</v>
      </c>
      <c r="D29" s="7">
        <v>2</v>
      </c>
      <c r="E29" s="2">
        <v>3</v>
      </c>
      <c r="F29" s="2">
        <v>4</v>
      </c>
      <c r="G29" s="2">
        <v>5</v>
      </c>
    </row>
    <row r="31" spans="1:10" x14ac:dyDescent="0.2">
      <c r="I31" s="2">
        <f>SUM(I11:I28)</f>
        <v>12</v>
      </c>
      <c r="J31" s="2">
        <f>SUM(J11:J28)</f>
        <v>11</v>
      </c>
    </row>
    <row r="33" spans="1:10" x14ac:dyDescent="0.2">
      <c r="A33" s="2" t="s">
        <v>157</v>
      </c>
      <c r="H33" s="2" t="s">
        <v>55</v>
      </c>
      <c r="J33" s="2">
        <f>(I31*0.7)+(J31*0.3)</f>
        <v>11.7</v>
      </c>
    </row>
    <row r="34" spans="1:10" x14ac:dyDescent="0.2">
      <c r="H34" s="2" t="s">
        <v>56</v>
      </c>
    </row>
    <row r="36" spans="1:10" x14ac:dyDescent="0.2">
      <c r="H36" s="2" t="s">
        <v>57</v>
      </c>
      <c r="J36" s="2">
        <v>0.28499999999999998</v>
      </c>
    </row>
    <row r="37" spans="1:10" x14ac:dyDescent="0.2">
      <c r="H37" s="2" t="s">
        <v>58</v>
      </c>
    </row>
    <row r="39" spans="1:10" x14ac:dyDescent="0.2">
      <c r="H39" s="6" t="s">
        <v>68</v>
      </c>
      <c r="J39" s="2">
        <f>J33*J36</f>
        <v>3.3344999999999994</v>
      </c>
    </row>
    <row r="41" spans="1:10" x14ac:dyDescent="0.2">
      <c r="H41" s="2" t="s">
        <v>59</v>
      </c>
      <c r="J41" s="6" t="s">
        <v>156</v>
      </c>
    </row>
    <row r="42" spans="1:10" x14ac:dyDescent="0.2">
      <c r="H42" s="6" t="s">
        <v>69</v>
      </c>
      <c r="J42" s="2">
        <v>4</v>
      </c>
    </row>
  </sheetData>
  <sheetProtection algorithmName="SHA-512" hashValue="e3ZNIeFmAQNlB4KBDdxSU6vJKdE/3EGJVK61AZKU0rp24INsxWqU4W6oqqLoSkMvkE9wtZfFogAyq6iw9zCaag==" saltValue="3PITaprWAvVnszzM+brtQA==" spinCount="100000" sheet="1" formatCells="0" formatColumns="0" formatRows="0" insertColumns="0" insertRows="0" insertHyperlinks="0" deleteColumns="0" deleteRows="0" sort="0" autoFilter="0" pivotTables="0"/>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O85"/>
  <sheetViews>
    <sheetView workbookViewId="0">
      <selection sqref="A1:XFD1048576"/>
    </sheetView>
  </sheetViews>
  <sheetFormatPr baseColWidth="10" defaultRowHeight="12.75" x14ac:dyDescent="0.2"/>
  <cols>
    <col min="1" max="1" width="19.28515625" style="2" customWidth="1"/>
    <col min="2" max="4" width="11.42578125" style="2"/>
    <col min="5" max="5" width="15.42578125" style="2" customWidth="1"/>
    <col min="6" max="6" width="13.85546875" style="2" customWidth="1"/>
    <col min="7" max="7" width="14.28515625" style="2" customWidth="1"/>
    <col min="8" max="8" width="19.28515625" style="2" customWidth="1"/>
    <col min="9" max="9" width="15.140625" style="2" customWidth="1"/>
    <col min="10" max="10" width="13.5703125" style="2" customWidth="1"/>
    <col min="11" max="16384" width="11.42578125" style="2"/>
  </cols>
  <sheetData>
    <row r="1" spans="1:15" ht="22.5" x14ac:dyDescent="0.2">
      <c r="A1" s="1" t="s">
        <v>60</v>
      </c>
    </row>
    <row r="2" spans="1:15" x14ac:dyDescent="0.2">
      <c r="A2" s="3" t="s">
        <v>141</v>
      </c>
    </row>
    <row r="3" spans="1:15" x14ac:dyDescent="0.2">
      <c r="A3" s="2" t="s">
        <v>71</v>
      </c>
      <c r="B3" s="2" t="s">
        <v>72</v>
      </c>
      <c r="C3" s="2" t="s">
        <v>75</v>
      </c>
      <c r="D3" s="2" t="s">
        <v>8</v>
      </c>
      <c r="E3" s="2" t="s">
        <v>85</v>
      </c>
      <c r="F3" s="2" t="s">
        <v>86</v>
      </c>
      <c r="G3" s="2" t="s">
        <v>87</v>
      </c>
      <c r="H3" s="2" t="s">
        <v>67</v>
      </c>
      <c r="I3" s="2" t="s">
        <v>88</v>
      </c>
      <c r="J3" s="2" t="s">
        <v>80</v>
      </c>
      <c r="K3" s="2" t="s">
        <v>81</v>
      </c>
      <c r="L3" s="2" t="s">
        <v>82</v>
      </c>
      <c r="M3" s="2" t="s">
        <v>66</v>
      </c>
      <c r="N3" s="2" t="s">
        <v>91</v>
      </c>
      <c r="O3" s="2" t="s">
        <v>83</v>
      </c>
    </row>
    <row r="4" spans="1:15" x14ac:dyDescent="0.2">
      <c r="B4" s="2" t="s">
        <v>76</v>
      </c>
      <c r="C4" s="2" t="s">
        <v>93</v>
      </c>
      <c r="D4" s="2">
        <v>5.6</v>
      </c>
      <c r="E4" s="2">
        <v>14.4</v>
      </c>
      <c r="F4" s="2">
        <v>7</v>
      </c>
      <c r="G4" s="2">
        <v>3.7</v>
      </c>
      <c r="H4" s="2">
        <v>0.3</v>
      </c>
      <c r="I4" s="2">
        <v>0.1</v>
      </c>
      <c r="J4" s="2">
        <f>SUM(F4:I4)</f>
        <v>11.1</v>
      </c>
      <c r="K4" s="4">
        <f>J4/E4</f>
        <v>0.77083333333333326</v>
      </c>
      <c r="L4" s="2">
        <v>2.81</v>
      </c>
      <c r="M4" s="2">
        <v>12</v>
      </c>
      <c r="N4" s="2">
        <v>0</v>
      </c>
      <c r="O4" s="2" t="s">
        <v>98</v>
      </c>
    </row>
    <row r="5" spans="1:15" x14ac:dyDescent="0.2">
      <c r="B5" s="2" t="s">
        <v>96</v>
      </c>
      <c r="C5" s="6" t="s">
        <v>143</v>
      </c>
      <c r="D5" s="2">
        <v>5.2</v>
      </c>
      <c r="E5" s="2">
        <v>14.7</v>
      </c>
      <c r="F5" s="2">
        <v>3.6</v>
      </c>
      <c r="G5" s="2">
        <v>1.6</v>
      </c>
      <c r="H5" s="2">
        <v>0.2</v>
      </c>
      <c r="I5" s="2">
        <v>0.1</v>
      </c>
      <c r="J5" s="2">
        <f t="shared" ref="J5:J6" si="0">SUM(F5:I5)</f>
        <v>5.5</v>
      </c>
      <c r="K5" s="4">
        <f t="shared" ref="K5:K6" si="1">J5/E5</f>
        <v>0.37414965986394561</v>
      </c>
      <c r="L5" s="2">
        <v>2.2400000000000002</v>
      </c>
      <c r="M5" s="2">
        <v>3</v>
      </c>
      <c r="N5" s="2">
        <v>22.5</v>
      </c>
    </row>
    <row r="6" spans="1:15" x14ac:dyDescent="0.2">
      <c r="B6" s="2" t="s">
        <v>97</v>
      </c>
      <c r="C6" s="6" t="s">
        <v>144</v>
      </c>
      <c r="D6" s="2">
        <v>5.2</v>
      </c>
      <c r="E6" s="2">
        <v>10.199999999999999</v>
      </c>
      <c r="F6" s="2">
        <v>2</v>
      </c>
      <c r="G6" s="2">
        <v>2.4</v>
      </c>
      <c r="H6" s="2">
        <v>0.2</v>
      </c>
      <c r="I6" s="2">
        <v>0.1</v>
      </c>
      <c r="J6" s="2">
        <f t="shared" si="0"/>
        <v>4.7</v>
      </c>
      <c r="K6" s="4">
        <f t="shared" si="1"/>
        <v>0.46078431372549022</v>
      </c>
      <c r="L6" s="2">
        <v>0.89</v>
      </c>
      <c r="M6" s="2">
        <v>5</v>
      </c>
      <c r="N6" s="2">
        <v>27.7</v>
      </c>
    </row>
    <row r="7" spans="1:15" x14ac:dyDescent="0.2">
      <c r="A7" s="6" t="s">
        <v>107</v>
      </c>
      <c r="K7" s="4"/>
    </row>
    <row r="8" spans="1:15" x14ac:dyDescent="0.2">
      <c r="K8" s="4"/>
    </row>
    <row r="9" spans="1:15" x14ac:dyDescent="0.2">
      <c r="A9" s="2" t="s">
        <v>99</v>
      </c>
      <c r="K9" s="4"/>
    </row>
    <row r="10" spans="1:15" x14ac:dyDescent="0.2">
      <c r="K10" s="4"/>
    </row>
    <row r="11" spans="1:15" x14ac:dyDescent="0.2">
      <c r="A11" s="2" t="s">
        <v>100</v>
      </c>
      <c r="K11" s="4"/>
    </row>
    <row r="12" spans="1:15" x14ac:dyDescent="0.2">
      <c r="A12" s="2" t="s">
        <v>101</v>
      </c>
      <c r="B12" s="2">
        <v>5.6</v>
      </c>
      <c r="G12" s="6" t="s">
        <v>114</v>
      </c>
      <c r="K12" s="4"/>
    </row>
    <row r="13" spans="1:15" x14ac:dyDescent="0.2">
      <c r="A13" s="2" t="s">
        <v>102</v>
      </c>
      <c r="B13" s="2">
        <v>5.2</v>
      </c>
      <c r="G13" s="2" t="s">
        <v>115</v>
      </c>
      <c r="K13" s="4"/>
    </row>
    <row r="14" spans="1:15" x14ac:dyDescent="0.2">
      <c r="A14" s="2" t="s">
        <v>103</v>
      </c>
      <c r="G14" s="6" t="s">
        <v>108</v>
      </c>
      <c r="K14" s="4"/>
    </row>
    <row r="15" spans="1:15" x14ac:dyDescent="0.2">
      <c r="A15" s="2">
        <v>17</v>
      </c>
      <c r="G15" s="6" t="s">
        <v>109</v>
      </c>
      <c r="H15" s="2">
        <v>0</v>
      </c>
      <c r="K15" s="4"/>
    </row>
    <row r="16" spans="1:15" x14ac:dyDescent="0.2">
      <c r="A16" s="2">
        <v>25</v>
      </c>
      <c r="G16" s="6" t="s">
        <v>110</v>
      </c>
      <c r="H16" s="2">
        <v>22</v>
      </c>
      <c r="K16" s="4"/>
    </row>
    <row r="17" spans="1:11" x14ac:dyDescent="0.2">
      <c r="A17" s="2">
        <f>A15/A16</f>
        <v>0.68</v>
      </c>
      <c r="C17" s="2" t="s">
        <v>111</v>
      </c>
      <c r="G17" s="6" t="s">
        <v>112</v>
      </c>
      <c r="K17" s="4"/>
    </row>
    <row r="18" spans="1:11" x14ac:dyDescent="0.2">
      <c r="A18" s="2" t="s">
        <v>104</v>
      </c>
      <c r="G18" s="2">
        <v>0</v>
      </c>
      <c r="H18" s="2">
        <v>0.68</v>
      </c>
      <c r="I18" s="2">
        <f>G18*H18</f>
        <v>0</v>
      </c>
      <c r="K18" s="4"/>
    </row>
    <row r="19" spans="1:11" x14ac:dyDescent="0.2">
      <c r="A19" s="2" t="s">
        <v>105</v>
      </c>
      <c r="G19" s="2">
        <v>22</v>
      </c>
      <c r="H19" s="2">
        <v>0.32</v>
      </c>
      <c r="I19" s="2">
        <f>G19*H19</f>
        <v>7.04</v>
      </c>
      <c r="K19" s="4"/>
    </row>
    <row r="20" spans="1:11" x14ac:dyDescent="0.2">
      <c r="A20" s="2">
        <v>5.6</v>
      </c>
      <c r="B20" s="2">
        <v>0.68</v>
      </c>
      <c r="C20" s="2">
        <f>A20*B20</f>
        <v>3.8079999999999998</v>
      </c>
      <c r="G20" s="6" t="s">
        <v>108</v>
      </c>
      <c r="I20" s="14">
        <f>SUM(I18:I19)</f>
        <v>7.04</v>
      </c>
      <c r="K20" s="4"/>
    </row>
    <row r="21" spans="1:11" x14ac:dyDescent="0.2">
      <c r="A21" s="2">
        <v>5.2</v>
      </c>
      <c r="B21" s="2">
        <v>0.32</v>
      </c>
      <c r="C21" s="2">
        <f>A21*B21</f>
        <v>1.6640000000000001</v>
      </c>
      <c r="K21" s="4"/>
    </row>
    <row r="22" spans="1:11" x14ac:dyDescent="0.2">
      <c r="A22" s="2" t="s">
        <v>106</v>
      </c>
      <c r="C22" s="14">
        <f>SUM(C20:C21)</f>
        <v>5.4719999999999995</v>
      </c>
      <c r="G22" s="2" t="s">
        <v>121</v>
      </c>
      <c r="K22" s="4"/>
    </row>
    <row r="23" spans="1:11" x14ac:dyDescent="0.2">
      <c r="C23" s="14"/>
      <c r="G23" s="2" t="s">
        <v>122</v>
      </c>
      <c r="H23" s="2">
        <v>77.099999999999994</v>
      </c>
      <c r="K23" s="4"/>
    </row>
    <row r="24" spans="1:11" x14ac:dyDescent="0.2">
      <c r="C24" s="14"/>
      <c r="G24" s="2" t="s">
        <v>123</v>
      </c>
      <c r="H24" s="2">
        <v>37.4</v>
      </c>
      <c r="K24" s="4"/>
    </row>
    <row r="25" spans="1:11" x14ac:dyDescent="0.2">
      <c r="A25" s="2" t="s">
        <v>116</v>
      </c>
      <c r="C25" s="14"/>
      <c r="G25" s="2" t="s">
        <v>112</v>
      </c>
      <c r="K25" s="4"/>
    </row>
    <row r="26" spans="1:11" x14ac:dyDescent="0.2">
      <c r="A26" s="2" t="s">
        <v>117</v>
      </c>
      <c r="B26" s="2">
        <v>14.4</v>
      </c>
      <c r="C26" s="14"/>
      <c r="G26" s="2">
        <v>77.099999999999994</v>
      </c>
      <c r="H26" s="2">
        <v>0.68</v>
      </c>
      <c r="I26" s="2">
        <f>G26*H26</f>
        <v>52.427999999999997</v>
      </c>
      <c r="K26" s="4"/>
    </row>
    <row r="27" spans="1:11" x14ac:dyDescent="0.2">
      <c r="A27" s="2" t="s">
        <v>118</v>
      </c>
      <c r="B27" s="2">
        <v>14.7</v>
      </c>
      <c r="C27" s="14"/>
      <c r="G27" s="2">
        <v>37.4</v>
      </c>
      <c r="H27" s="2">
        <v>0.32</v>
      </c>
      <c r="I27" s="2">
        <f>G27*H27</f>
        <v>11.968</v>
      </c>
      <c r="K27" s="4"/>
    </row>
    <row r="28" spans="1:11" x14ac:dyDescent="0.2">
      <c r="A28" s="2" t="s">
        <v>119</v>
      </c>
      <c r="C28" s="14"/>
      <c r="I28" s="14">
        <f>SUM(I26:I27)</f>
        <v>64.396000000000001</v>
      </c>
      <c r="K28" s="4"/>
    </row>
    <row r="29" spans="1:11" x14ac:dyDescent="0.2">
      <c r="A29" s="2" t="s">
        <v>120</v>
      </c>
      <c r="C29" s="14"/>
      <c r="K29" s="4"/>
    </row>
    <row r="30" spans="1:11" x14ac:dyDescent="0.2">
      <c r="A30" s="6" t="s">
        <v>139</v>
      </c>
      <c r="B30" s="14">
        <v>14.5</v>
      </c>
      <c r="C30" s="14"/>
      <c r="G30" s="6" t="s">
        <v>128</v>
      </c>
      <c r="K30" s="4"/>
    </row>
    <row r="31" spans="1:11" x14ac:dyDescent="0.2">
      <c r="B31" s="14"/>
      <c r="C31" s="14"/>
      <c r="G31" s="6" t="s">
        <v>129</v>
      </c>
      <c r="H31" s="2">
        <v>2.81</v>
      </c>
      <c r="K31" s="4"/>
    </row>
    <row r="32" spans="1:11" x14ac:dyDescent="0.2">
      <c r="A32" s="2" t="s">
        <v>124</v>
      </c>
      <c r="B32" s="14"/>
      <c r="C32" s="14"/>
      <c r="G32" s="6" t="s">
        <v>130</v>
      </c>
      <c r="H32" s="2">
        <v>2.2400000000000002</v>
      </c>
      <c r="K32" s="4"/>
    </row>
    <row r="33" spans="1:11" x14ac:dyDescent="0.2">
      <c r="A33" s="2" t="s">
        <v>125</v>
      </c>
      <c r="B33" s="6">
        <v>11.1</v>
      </c>
      <c r="C33" s="14"/>
      <c r="G33" s="6" t="s">
        <v>112</v>
      </c>
      <c r="K33" s="4"/>
    </row>
    <row r="34" spans="1:11" x14ac:dyDescent="0.2">
      <c r="A34" s="6" t="s">
        <v>126</v>
      </c>
      <c r="B34" s="6">
        <v>5.5</v>
      </c>
      <c r="C34" s="14"/>
      <c r="G34" s="2">
        <v>2.81</v>
      </c>
      <c r="H34" s="2">
        <v>0.68</v>
      </c>
      <c r="I34" s="2">
        <f>G34*H34</f>
        <v>1.9108000000000003</v>
      </c>
      <c r="K34" s="4"/>
    </row>
    <row r="35" spans="1:11" x14ac:dyDescent="0.2">
      <c r="A35" s="2" t="s">
        <v>112</v>
      </c>
      <c r="B35" s="14"/>
      <c r="C35" s="14"/>
      <c r="G35" s="2">
        <v>2.2400000000000002</v>
      </c>
      <c r="H35" s="2">
        <v>0.32</v>
      </c>
      <c r="I35" s="2">
        <f>G35*H35</f>
        <v>0.7168000000000001</v>
      </c>
      <c r="K35" s="4"/>
    </row>
    <row r="36" spans="1:11" x14ac:dyDescent="0.2">
      <c r="A36" s="2">
        <v>11.1</v>
      </c>
      <c r="B36" s="2">
        <v>0.68</v>
      </c>
      <c r="C36" s="2">
        <f>A36*B36</f>
        <v>7.548</v>
      </c>
      <c r="I36" s="14">
        <f>SUM(I34:I35)</f>
        <v>2.6276000000000002</v>
      </c>
      <c r="K36" s="4"/>
    </row>
    <row r="37" spans="1:11" x14ac:dyDescent="0.2">
      <c r="A37" s="2">
        <v>5.5</v>
      </c>
      <c r="B37" s="2">
        <v>0.32</v>
      </c>
      <c r="C37" s="2">
        <f>A37*B37</f>
        <v>1.76</v>
      </c>
      <c r="K37" s="4"/>
    </row>
    <row r="38" spans="1:11" x14ac:dyDescent="0.2">
      <c r="A38" s="6" t="s">
        <v>127</v>
      </c>
      <c r="B38" s="14"/>
      <c r="C38" s="14">
        <f>SUM(C36:C37)</f>
        <v>9.3079999999999998</v>
      </c>
      <c r="G38" s="6" t="s">
        <v>136</v>
      </c>
      <c r="K38" s="4"/>
    </row>
    <row r="39" spans="1:11" x14ac:dyDescent="0.2">
      <c r="C39" s="14"/>
      <c r="G39" s="6" t="s">
        <v>137</v>
      </c>
      <c r="K39" s="4"/>
    </row>
    <row r="40" spans="1:11" x14ac:dyDescent="0.2">
      <c r="A40" s="6" t="s">
        <v>133</v>
      </c>
      <c r="C40" s="14"/>
      <c r="G40" s="6" t="s">
        <v>138</v>
      </c>
      <c r="H40" s="14">
        <v>0.27</v>
      </c>
      <c r="K40" s="4"/>
    </row>
    <row r="41" spans="1:11" x14ac:dyDescent="0.2">
      <c r="A41" s="6" t="s">
        <v>134</v>
      </c>
      <c r="B41" s="2">
        <v>12</v>
      </c>
      <c r="C41" s="14"/>
      <c r="K41" s="4"/>
    </row>
    <row r="42" spans="1:11" x14ac:dyDescent="0.2">
      <c r="A42" s="6" t="s">
        <v>135</v>
      </c>
      <c r="B42" s="2">
        <v>3</v>
      </c>
      <c r="C42" s="14"/>
      <c r="K42" s="4"/>
    </row>
    <row r="43" spans="1:11" x14ac:dyDescent="0.2">
      <c r="A43" s="2" t="s">
        <v>112</v>
      </c>
      <c r="C43" s="14"/>
      <c r="K43" s="4"/>
    </row>
    <row r="44" spans="1:11" x14ac:dyDescent="0.2">
      <c r="A44" s="2">
        <v>12</v>
      </c>
      <c r="B44" s="2">
        <v>0.68</v>
      </c>
      <c r="C44" s="2">
        <f>A44*B44</f>
        <v>8.16</v>
      </c>
      <c r="K44" s="4"/>
    </row>
    <row r="45" spans="1:11" x14ac:dyDescent="0.2">
      <c r="A45" s="2">
        <v>3</v>
      </c>
      <c r="B45" s="2">
        <v>0.32</v>
      </c>
      <c r="C45" s="2">
        <f>A45*B45</f>
        <v>0.96</v>
      </c>
      <c r="K45" s="4"/>
    </row>
    <row r="46" spans="1:11" x14ac:dyDescent="0.2">
      <c r="C46" s="14">
        <f>SUM(C44:C45)</f>
        <v>9.120000000000001</v>
      </c>
      <c r="K46" s="4"/>
    </row>
    <row r="47" spans="1:11" x14ac:dyDescent="0.2">
      <c r="C47" s="14"/>
      <c r="K47" s="4"/>
    </row>
    <row r="48" spans="1:11" x14ac:dyDescent="0.2">
      <c r="A48" s="6" t="s">
        <v>148</v>
      </c>
      <c r="C48" s="14"/>
      <c r="K48" s="4"/>
    </row>
    <row r="50" spans="1:10" ht="33.75" x14ac:dyDescent="0.2">
      <c r="I50" s="1" t="s">
        <v>89</v>
      </c>
      <c r="J50" s="5" t="s">
        <v>90</v>
      </c>
    </row>
    <row r="51" spans="1:10" x14ac:dyDescent="0.2">
      <c r="A51" s="2" t="s">
        <v>61</v>
      </c>
      <c r="H51" s="6"/>
      <c r="I51" s="3"/>
      <c r="J51" s="3"/>
    </row>
    <row r="52" spans="1:10" x14ac:dyDescent="0.2">
      <c r="I52" s="6" t="s">
        <v>0</v>
      </c>
      <c r="J52" s="6" t="s">
        <v>1</v>
      </c>
    </row>
    <row r="53" spans="1:10" x14ac:dyDescent="0.2">
      <c r="A53" s="2" t="s">
        <v>8</v>
      </c>
      <c r="B53" s="2" t="s">
        <v>2</v>
      </c>
      <c r="C53" s="6" t="s">
        <v>3</v>
      </c>
      <c r="D53" s="6" t="s">
        <v>4</v>
      </c>
      <c r="E53" s="6" t="s">
        <v>5</v>
      </c>
      <c r="F53" s="6" t="s">
        <v>6</v>
      </c>
      <c r="G53" s="6" t="s">
        <v>7</v>
      </c>
      <c r="H53" s="6"/>
    </row>
    <row r="54" spans="1:10" x14ac:dyDescent="0.2">
      <c r="B54" s="2" t="s">
        <v>9</v>
      </c>
      <c r="C54" s="13">
        <v>1</v>
      </c>
      <c r="D54" s="13">
        <v>2</v>
      </c>
      <c r="E54" s="7">
        <v>3</v>
      </c>
      <c r="F54" s="13">
        <v>4</v>
      </c>
      <c r="G54" s="13">
        <v>5</v>
      </c>
      <c r="I54" s="2">
        <v>3</v>
      </c>
      <c r="J54" s="2">
        <v>3</v>
      </c>
    </row>
    <row r="55" spans="1:10" x14ac:dyDescent="0.2">
      <c r="A55" s="2" t="s">
        <v>10</v>
      </c>
      <c r="B55" s="2" t="s">
        <v>2</v>
      </c>
      <c r="C55" s="15" t="s">
        <v>11</v>
      </c>
      <c r="D55" s="15" t="s">
        <v>12</v>
      </c>
      <c r="E55" s="15" t="s">
        <v>13</v>
      </c>
      <c r="F55" s="16" t="s">
        <v>14</v>
      </c>
      <c r="G55" s="15" t="s">
        <v>15</v>
      </c>
    </row>
    <row r="56" spans="1:10" x14ac:dyDescent="0.2">
      <c r="B56" s="2" t="s">
        <v>9</v>
      </c>
      <c r="C56" s="13">
        <v>1</v>
      </c>
      <c r="D56" s="13">
        <v>2</v>
      </c>
      <c r="E56" s="10">
        <v>3</v>
      </c>
      <c r="F56" s="7">
        <v>4</v>
      </c>
      <c r="G56" s="13">
        <v>5</v>
      </c>
      <c r="I56" s="2">
        <v>4</v>
      </c>
      <c r="J56" s="2">
        <v>3</v>
      </c>
    </row>
    <row r="57" spans="1:10" x14ac:dyDescent="0.2">
      <c r="A57" s="2" t="s">
        <v>113</v>
      </c>
      <c r="B57" s="2" t="s">
        <v>2</v>
      </c>
      <c r="C57" s="15" t="s">
        <v>15</v>
      </c>
      <c r="D57" s="15" t="s">
        <v>17</v>
      </c>
      <c r="E57" s="15" t="s">
        <v>18</v>
      </c>
      <c r="F57" s="15" t="s">
        <v>19</v>
      </c>
      <c r="G57" s="15" t="s">
        <v>20</v>
      </c>
    </row>
    <row r="58" spans="1:10" x14ac:dyDescent="0.2">
      <c r="B58" s="2" t="s">
        <v>9</v>
      </c>
      <c r="C58" s="13">
        <v>1</v>
      </c>
      <c r="D58" s="13">
        <v>2</v>
      </c>
      <c r="E58" s="7">
        <v>3</v>
      </c>
      <c r="F58" s="13">
        <v>4</v>
      </c>
      <c r="G58" s="13">
        <v>5</v>
      </c>
      <c r="I58" s="2">
        <v>3</v>
      </c>
      <c r="J58" s="2">
        <v>3</v>
      </c>
    </row>
    <row r="59" spans="1:10" x14ac:dyDescent="0.2">
      <c r="A59" s="2" t="s">
        <v>22</v>
      </c>
      <c r="B59" s="2" t="s">
        <v>2</v>
      </c>
      <c r="C59" s="15" t="s">
        <v>23</v>
      </c>
      <c r="D59" s="17" t="s">
        <v>24</v>
      </c>
      <c r="E59" s="15" t="s">
        <v>25</v>
      </c>
      <c r="F59" s="15" t="s">
        <v>26</v>
      </c>
      <c r="G59" s="15" t="s">
        <v>27</v>
      </c>
    </row>
    <row r="60" spans="1:10" x14ac:dyDescent="0.2">
      <c r="B60" s="2" t="s">
        <v>9</v>
      </c>
      <c r="C60" s="13">
        <v>0.5</v>
      </c>
      <c r="D60" s="10">
        <v>1</v>
      </c>
      <c r="E60" s="13">
        <v>1.5</v>
      </c>
      <c r="F60" s="7">
        <v>2</v>
      </c>
      <c r="G60" s="13">
        <v>2.5</v>
      </c>
      <c r="I60" s="2">
        <v>2</v>
      </c>
      <c r="J60" s="2">
        <v>1</v>
      </c>
    </row>
    <row r="61" spans="1:10" x14ac:dyDescent="0.2">
      <c r="A61" s="6" t="s">
        <v>62</v>
      </c>
      <c r="B61" s="2" t="s">
        <v>2</v>
      </c>
      <c r="C61" s="15" t="s">
        <v>28</v>
      </c>
      <c r="D61" s="18" t="s">
        <v>29</v>
      </c>
      <c r="E61" s="15" t="s">
        <v>30</v>
      </c>
      <c r="F61" s="15" t="s">
        <v>31</v>
      </c>
      <c r="G61" s="15" t="s">
        <v>32</v>
      </c>
    </row>
    <row r="62" spans="1:10" x14ac:dyDescent="0.2">
      <c r="B62" s="2" t="s">
        <v>9</v>
      </c>
      <c r="C62" s="13">
        <v>0.5</v>
      </c>
      <c r="D62" s="13">
        <v>1</v>
      </c>
      <c r="E62" s="7">
        <v>1.5</v>
      </c>
      <c r="F62" s="13">
        <v>2</v>
      </c>
      <c r="G62" s="13">
        <v>2.5</v>
      </c>
      <c r="I62" s="2">
        <v>1.5</v>
      </c>
      <c r="J62" s="2">
        <v>1.5</v>
      </c>
    </row>
    <row r="63" spans="1:10" x14ac:dyDescent="0.2">
      <c r="A63" s="6" t="s">
        <v>63</v>
      </c>
      <c r="B63" s="2" t="s">
        <v>2</v>
      </c>
      <c r="C63" s="15" t="s">
        <v>33</v>
      </c>
      <c r="D63" s="15" t="s">
        <v>34</v>
      </c>
      <c r="E63" s="15" t="s">
        <v>35</v>
      </c>
      <c r="F63" s="15" t="s">
        <v>36</v>
      </c>
      <c r="G63" s="15" t="s">
        <v>37</v>
      </c>
    </row>
    <row r="64" spans="1:10" x14ac:dyDescent="0.2">
      <c r="B64" s="2" t="s">
        <v>9</v>
      </c>
      <c r="C64" s="13">
        <v>1</v>
      </c>
      <c r="D64" s="13">
        <v>2</v>
      </c>
      <c r="E64" s="13">
        <v>3</v>
      </c>
      <c r="F64" s="13">
        <v>4</v>
      </c>
      <c r="G64" s="13">
        <v>5</v>
      </c>
    </row>
    <row r="65" spans="1:10" x14ac:dyDescent="0.2">
      <c r="A65" s="6" t="s">
        <v>64</v>
      </c>
      <c r="B65" s="2" t="s">
        <v>2</v>
      </c>
      <c r="C65" s="15" t="s">
        <v>38</v>
      </c>
      <c r="D65" s="15" t="s">
        <v>39</v>
      </c>
      <c r="E65" s="15" t="s">
        <v>40</v>
      </c>
      <c r="F65" s="15" t="s">
        <v>131</v>
      </c>
      <c r="G65" s="15" t="s">
        <v>132</v>
      </c>
    </row>
    <row r="66" spans="1:10" x14ac:dyDescent="0.2">
      <c r="B66" s="2" t="s">
        <v>9</v>
      </c>
      <c r="C66" s="13">
        <v>1</v>
      </c>
      <c r="D66" s="13">
        <v>2</v>
      </c>
      <c r="E66" s="7">
        <v>3</v>
      </c>
      <c r="F66" s="13">
        <v>4</v>
      </c>
      <c r="G66" s="13">
        <v>5</v>
      </c>
      <c r="I66" s="2">
        <v>3</v>
      </c>
      <c r="J66" s="2">
        <v>3</v>
      </c>
    </row>
    <row r="67" spans="1:10" x14ac:dyDescent="0.2">
      <c r="A67" s="6" t="s">
        <v>65</v>
      </c>
      <c r="B67" s="2" t="s">
        <v>2</v>
      </c>
      <c r="C67" s="15" t="s">
        <v>41</v>
      </c>
      <c r="D67" s="15" t="s">
        <v>42</v>
      </c>
      <c r="E67" s="15" t="s">
        <v>43</v>
      </c>
      <c r="F67" s="15" t="s">
        <v>44</v>
      </c>
      <c r="G67" s="15" t="s">
        <v>45</v>
      </c>
    </row>
    <row r="68" spans="1:10" x14ac:dyDescent="0.2">
      <c r="B68" s="2" t="s">
        <v>9</v>
      </c>
      <c r="C68" s="13">
        <v>1</v>
      </c>
      <c r="D68" s="13">
        <v>2</v>
      </c>
      <c r="E68" s="13">
        <v>3</v>
      </c>
      <c r="F68" s="13">
        <v>4</v>
      </c>
      <c r="G68" s="13">
        <v>5</v>
      </c>
    </row>
    <row r="69" spans="1:10" x14ac:dyDescent="0.2">
      <c r="A69" s="6" t="s">
        <v>66</v>
      </c>
      <c r="B69" s="2" t="s">
        <v>2</v>
      </c>
      <c r="C69" s="15" t="s">
        <v>23</v>
      </c>
      <c r="D69" s="19" t="s">
        <v>46</v>
      </c>
      <c r="E69" s="19" t="s">
        <v>47</v>
      </c>
      <c r="F69" s="19" t="s">
        <v>48</v>
      </c>
      <c r="G69" s="15" t="s">
        <v>49</v>
      </c>
      <c r="I69" s="2">
        <v>1</v>
      </c>
      <c r="J69" s="2">
        <v>1</v>
      </c>
    </row>
    <row r="70" spans="1:10" x14ac:dyDescent="0.2">
      <c r="B70" s="2" t="s">
        <v>9</v>
      </c>
      <c r="C70" s="7">
        <v>1</v>
      </c>
      <c r="D70" s="13">
        <v>2</v>
      </c>
      <c r="E70" s="13">
        <v>3</v>
      </c>
      <c r="F70" s="13">
        <v>4</v>
      </c>
      <c r="G70" s="13">
        <v>5</v>
      </c>
    </row>
    <row r="71" spans="1:10" x14ac:dyDescent="0.2">
      <c r="A71" s="6" t="s">
        <v>67</v>
      </c>
      <c r="B71" s="2" t="s">
        <v>2</v>
      </c>
      <c r="C71" s="15" t="s">
        <v>50</v>
      </c>
      <c r="D71" s="15" t="s">
        <v>51</v>
      </c>
      <c r="E71" s="15" t="s">
        <v>52</v>
      </c>
      <c r="F71" s="15" t="s">
        <v>53</v>
      </c>
      <c r="G71" s="15" t="s">
        <v>54</v>
      </c>
    </row>
    <row r="72" spans="1:10" x14ac:dyDescent="0.2">
      <c r="B72" s="2" t="s">
        <v>9</v>
      </c>
      <c r="C72" s="13">
        <v>1</v>
      </c>
      <c r="D72" s="10">
        <v>2</v>
      </c>
      <c r="E72" s="7">
        <v>3</v>
      </c>
      <c r="F72" s="13">
        <v>4</v>
      </c>
      <c r="G72" s="13">
        <v>5</v>
      </c>
      <c r="I72" s="2">
        <v>3</v>
      </c>
      <c r="J72" s="2">
        <v>2</v>
      </c>
    </row>
    <row r="74" spans="1:10" x14ac:dyDescent="0.2">
      <c r="I74" s="2">
        <f>SUM(I54:I71)</f>
        <v>17.5</v>
      </c>
      <c r="J74" s="2">
        <f>SUM(J54:J71)</f>
        <v>15.5</v>
      </c>
    </row>
    <row r="76" spans="1:10" x14ac:dyDescent="0.2">
      <c r="H76" s="2" t="s">
        <v>55</v>
      </c>
      <c r="J76" s="2">
        <f>(I74*0.7)+(J74*0.3)</f>
        <v>16.899999999999999</v>
      </c>
    </row>
    <row r="77" spans="1:10" x14ac:dyDescent="0.2">
      <c r="H77" s="2" t="s">
        <v>56</v>
      </c>
    </row>
    <row r="79" spans="1:10" x14ac:dyDescent="0.2">
      <c r="H79" s="2" t="s">
        <v>57</v>
      </c>
      <c r="J79" s="2">
        <v>0.28499999999999998</v>
      </c>
    </row>
    <row r="80" spans="1:10" x14ac:dyDescent="0.2">
      <c r="H80" s="2" t="s">
        <v>58</v>
      </c>
    </row>
    <row r="82" spans="8:10" x14ac:dyDescent="0.2">
      <c r="H82" s="6" t="s">
        <v>68</v>
      </c>
      <c r="J82" s="2">
        <f>J76*J79</f>
        <v>4.8164999999999996</v>
      </c>
    </row>
    <row r="84" spans="8:10" x14ac:dyDescent="0.2">
      <c r="H84" s="2" t="s">
        <v>59</v>
      </c>
      <c r="J84" s="6" t="s">
        <v>140</v>
      </c>
    </row>
    <row r="85" spans="8:10" x14ac:dyDescent="0.2">
      <c r="H85" s="6" t="s">
        <v>69</v>
      </c>
      <c r="J85" s="6">
        <v>6</v>
      </c>
    </row>
  </sheetData>
  <sheetProtection algorithmName="SHA-512" hashValue="TFBf+6B1ove13ykeJZ6SfQ5phuReEnCDceh6bdDXbwWarGRgS0RWOINHTsPYY5FgiPUHtejg5fnaFE3/r0V/1w==" saltValue="4SY6cHu8dXxSrzOXPf694w=="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O44"/>
  <sheetViews>
    <sheetView workbookViewId="0">
      <selection activeCell="E8" sqref="E8"/>
    </sheetView>
  </sheetViews>
  <sheetFormatPr baseColWidth="10" defaultRowHeight="12.75" x14ac:dyDescent="0.2"/>
  <cols>
    <col min="1" max="1" width="19.28515625" style="2" customWidth="1"/>
    <col min="2" max="4" width="11.42578125" style="2"/>
    <col min="5" max="5" width="15.42578125" style="2" customWidth="1"/>
    <col min="6" max="6" width="13.85546875" style="2" customWidth="1"/>
    <col min="7" max="7" width="14.28515625" style="2" customWidth="1"/>
    <col min="8" max="8" width="19.28515625" style="2" customWidth="1"/>
    <col min="9" max="9" width="15.140625" style="2" customWidth="1"/>
    <col min="10" max="10" width="13.5703125" style="2" customWidth="1"/>
    <col min="11" max="16384" width="11.42578125" style="2"/>
  </cols>
  <sheetData>
    <row r="1" spans="1:15" ht="22.5" x14ac:dyDescent="0.2">
      <c r="A1" s="1" t="s">
        <v>60</v>
      </c>
    </row>
    <row r="2" spans="1:15" x14ac:dyDescent="0.2">
      <c r="A2" s="3" t="s">
        <v>142</v>
      </c>
    </row>
    <row r="3" spans="1:15" x14ac:dyDescent="0.2">
      <c r="A3" s="2" t="s">
        <v>71</v>
      </c>
      <c r="B3" s="2" t="s">
        <v>72</v>
      </c>
      <c r="C3" s="2" t="s">
        <v>75</v>
      </c>
      <c r="D3" s="2" t="s">
        <v>8</v>
      </c>
      <c r="E3" s="2" t="s">
        <v>85</v>
      </c>
      <c r="F3" s="2" t="s">
        <v>86</v>
      </c>
      <c r="G3" s="2" t="s">
        <v>87</v>
      </c>
      <c r="H3" s="2" t="s">
        <v>67</v>
      </c>
      <c r="I3" s="2" t="s">
        <v>88</v>
      </c>
      <c r="J3" s="2" t="s">
        <v>80</v>
      </c>
      <c r="K3" s="2" t="s">
        <v>81</v>
      </c>
      <c r="L3" s="2" t="s">
        <v>82</v>
      </c>
      <c r="M3" s="2" t="s">
        <v>66</v>
      </c>
      <c r="N3" s="2" t="s">
        <v>91</v>
      </c>
      <c r="O3" s="2" t="s">
        <v>83</v>
      </c>
    </row>
    <row r="4" spans="1:15" x14ac:dyDescent="0.2">
      <c r="B4" s="6" t="s">
        <v>146</v>
      </c>
      <c r="C4" s="6" t="s">
        <v>147</v>
      </c>
      <c r="D4" s="2">
        <v>7.3</v>
      </c>
      <c r="E4" s="2">
        <v>27.1</v>
      </c>
      <c r="F4" s="2">
        <v>24.5</v>
      </c>
      <c r="G4" s="2">
        <v>7</v>
      </c>
      <c r="H4" s="2">
        <v>1.1000000000000001</v>
      </c>
      <c r="I4" s="2">
        <v>0.4</v>
      </c>
      <c r="J4" s="2">
        <f>SUM(F4:I4)</f>
        <v>33</v>
      </c>
      <c r="K4" s="4">
        <f>J4/E4</f>
        <v>1.2177121771217712</v>
      </c>
      <c r="L4" s="2">
        <v>4.87</v>
      </c>
      <c r="M4" s="2">
        <v>180</v>
      </c>
      <c r="N4" s="2">
        <v>0</v>
      </c>
      <c r="O4" s="2" t="s">
        <v>98</v>
      </c>
    </row>
    <row r="5" spans="1:15" x14ac:dyDescent="0.2">
      <c r="B5" s="6" t="s">
        <v>79</v>
      </c>
      <c r="C5" s="2" t="s">
        <v>94</v>
      </c>
      <c r="D5" s="2">
        <v>6.1</v>
      </c>
      <c r="E5" s="2">
        <v>17.7</v>
      </c>
      <c r="F5" s="2">
        <v>9.8000000000000007</v>
      </c>
      <c r="G5" s="2">
        <v>6.5</v>
      </c>
      <c r="H5" s="2">
        <v>0.8</v>
      </c>
      <c r="I5" s="2">
        <v>0.4</v>
      </c>
      <c r="J5" s="2">
        <f t="shared" ref="J5:J6" si="0">SUM(F5:I5)</f>
        <v>17.5</v>
      </c>
      <c r="K5" s="4">
        <f t="shared" ref="K5:K6" si="1">J5/E5</f>
        <v>0.98870056497175141</v>
      </c>
      <c r="L5" s="2">
        <v>2.54</v>
      </c>
      <c r="M5" s="2">
        <v>140</v>
      </c>
      <c r="N5" s="2">
        <v>0</v>
      </c>
    </row>
    <row r="6" spans="1:15" x14ac:dyDescent="0.2">
      <c r="B6" s="6" t="s">
        <v>145</v>
      </c>
      <c r="C6" s="2" t="s">
        <v>95</v>
      </c>
      <c r="D6" s="2">
        <v>5.4</v>
      </c>
      <c r="E6" s="2">
        <v>13.1</v>
      </c>
      <c r="F6" s="2">
        <v>7.3</v>
      </c>
      <c r="G6" s="2">
        <v>2.4</v>
      </c>
      <c r="H6" s="2">
        <v>0.7</v>
      </c>
      <c r="I6" s="2">
        <v>0.4</v>
      </c>
      <c r="J6" s="2">
        <f t="shared" si="0"/>
        <v>10.799999999999999</v>
      </c>
      <c r="K6" s="4">
        <f t="shared" si="1"/>
        <v>0.82442748091603046</v>
      </c>
      <c r="L6" s="2">
        <v>0.61</v>
      </c>
      <c r="M6" s="2">
        <v>100</v>
      </c>
      <c r="N6" s="2">
        <v>5.3</v>
      </c>
    </row>
    <row r="7" spans="1:15" x14ac:dyDescent="0.2">
      <c r="A7" s="6" t="s">
        <v>149</v>
      </c>
      <c r="K7" s="4"/>
    </row>
    <row r="9" spans="1:15" ht="33.75" x14ac:dyDescent="0.2">
      <c r="I9" s="1" t="s">
        <v>89</v>
      </c>
      <c r="J9" s="5" t="s">
        <v>90</v>
      </c>
    </row>
    <row r="10" spans="1:15" x14ac:dyDescent="0.2">
      <c r="A10" s="2" t="s">
        <v>61</v>
      </c>
      <c r="H10" s="6"/>
      <c r="I10" s="3"/>
      <c r="J10" s="3"/>
    </row>
    <row r="11" spans="1:15" x14ac:dyDescent="0.2">
      <c r="I11" s="6" t="s">
        <v>0</v>
      </c>
      <c r="J11" s="6" t="s">
        <v>1</v>
      </c>
    </row>
    <row r="12" spans="1:15" x14ac:dyDescent="0.2">
      <c r="A12" s="2" t="s">
        <v>8</v>
      </c>
      <c r="B12" s="2" t="s">
        <v>2</v>
      </c>
      <c r="C12" s="6" t="s">
        <v>3</v>
      </c>
      <c r="D12" s="6" t="s">
        <v>4</v>
      </c>
      <c r="E12" s="6" t="s">
        <v>5</v>
      </c>
      <c r="F12" s="6" t="s">
        <v>6</v>
      </c>
      <c r="G12" s="6" t="s">
        <v>7</v>
      </c>
      <c r="H12" s="6"/>
    </row>
    <row r="13" spans="1:15" x14ac:dyDescent="0.2">
      <c r="B13" s="2" t="s">
        <v>9</v>
      </c>
      <c r="C13" s="13">
        <v>1</v>
      </c>
      <c r="D13" s="13">
        <v>2</v>
      </c>
      <c r="E13" s="7">
        <v>3</v>
      </c>
      <c r="F13" s="13">
        <v>4</v>
      </c>
      <c r="G13" s="10">
        <v>5</v>
      </c>
      <c r="I13" s="2">
        <v>3</v>
      </c>
      <c r="J13" s="2">
        <v>5</v>
      </c>
    </row>
    <row r="14" spans="1:15" x14ac:dyDescent="0.2">
      <c r="A14" s="2" t="s">
        <v>10</v>
      </c>
      <c r="B14" s="2" t="s">
        <v>2</v>
      </c>
      <c r="C14" s="15" t="s">
        <v>11</v>
      </c>
      <c r="D14" s="15" t="s">
        <v>12</v>
      </c>
      <c r="E14" s="15" t="s">
        <v>13</v>
      </c>
      <c r="F14" s="16" t="s">
        <v>14</v>
      </c>
      <c r="G14" s="15" t="s">
        <v>15</v>
      </c>
    </row>
    <row r="15" spans="1:15" x14ac:dyDescent="0.2">
      <c r="B15" s="2" t="s">
        <v>9</v>
      </c>
      <c r="C15" s="13">
        <v>1</v>
      </c>
      <c r="D15" s="13">
        <v>2</v>
      </c>
      <c r="E15" s="13">
        <v>3</v>
      </c>
      <c r="F15" s="13">
        <v>4</v>
      </c>
      <c r="G15" s="7">
        <v>5</v>
      </c>
      <c r="I15" s="2">
        <v>5</v>
      </c>
      <c r="J15" s="2">
        <v>5</v>
      </c>
    </row>
    <row r="16" spans="1:15" x14ac:dyDescent="0.2">
      <c r="A16" s="2" t="s">
        <v>113</v>
      </c>
      <c r="B16" s="2" t="s">
        <v>2</v>
      </c>
      <c r="C16" s="15" t="s">
        <v>15</v>
      </c>
      <c r="D16" s="15" t="s">
        <v>17</v>
      </c>
      <c r="E16" s="15" t="s">
        <v>18</v>
      </c>
      <c r="F16" s="15" t="s">
        <v>19</v>
      </c>
      <c r="G16" s="15" t="s">
        <v>20</v>
      </c>
    </row>
    <row r="17" spans="1:10" x14ac:dyDescent="0.2">
      <c r="B17" s="2" t="s">
        <v>9</v>
      </c>
      <c r="C17" s="13">
        <v>1</v>
      </c>
      <c r="D17" s="13">
        <v>2</v>
      </c>
      <c r="E17" s="13">
        <v>3</v>
      </c>
      <c r="F17" s="10">
        <v>4</v>
      </c>
      <c r="G17" s="7">
        <v>5</v>
      </c>
      <c r="I17" s="2">
        <v>5</v>
      </c>
      <c r="J17" s="2">
        <v>4</v>
      </c>
    </row>
    <row r="18" spans="1:10" x14ac:dyDescent="0.2">
      <c r="A18" s="2" t="s">
        <v>22</v>
      </c>
      <c r="B18" s="2" t="s">
        <v>2</v>
      </c>
      <c r="C18" s="15" t="s">
        <v>23</v>
      </c>
      <c r="D18" s="17" t="s">
        <v>24</v>
      </c>
      <c r="E18" s="15" t="s">
        <v>25</v>
      </c>
      <c r="F18" s="15" t="s">
        <v>26</v>
      </c>
      <c r="G18" s="15" t="s">
        <v>27</v>
      </c>
    </row>
    <row r="19" spans="1:10" x14ac:dyDescent="0.2">
      <c r="B19" s="2" t="s">
        <v>9</v>
      </c>
      <c r="C19" s="13">
        <v>0.5</v>
      </c>
      <c r="D19" s="13">
        <v>1</v>
      </c>
      <c r="E19" s="13">
        <v>1.5</v>
      </c>
      <c r="F19" s="13">
        <v>2</v>
      </c>
      <c r="G19" s="7">
        <v>2.5</v>
      </c>
      <c r="I19" s="2">
        <v>2.5</v>
      </c>
      <c r="J19" s="2">
        <v>2.5</v>
      </c>
    </row>
    <row r="20" spans="1:10" x14ac:dyDescent="0.2">
      <c r="A20" s="6" t="s">
        <v>62</v>
      </c>
      <c r="B20" s="2" t="s">
        <v>2</v>
      </c>
      <c r="C20" s="15" t="s">
        <v>28</v>
      </c>
      <c r="D20" s="18" t="s">
        <v>29</v>
      </c>
      <c r="E20" s="15" t="s">
        <v>30</v>
      </c>
      <c r="F20" s="15" t="s">
        <v>31</v>
      </c>
      <c r="G20" s="15" t="s">
        <v>32</v>
      </c>
    </row>
    <row r="21" spans="1:10" x14ac:dyDescent="0.2">
      <c r="B21" s="2" t="s">
        <v>9</v>
      </c>
      <c r="C21" s="13">
        <v>0.5</v>
      </c>
      <c r="D21" s="13">
        <v>1</v>
      </c>
      <c r="E21" s="13">
        <v>1.5</v>
      </c>
      <c r="F21" s="13">
        <v>2</v>
      </c>
      <c r="G21" s="7">
        <v>2.5</v>
      </c>
      <c r="I21" s="2">
        <v>2.5</v>
      </c>
      <c r="J21" s="2">
        <v>2.5</v>
      </c>
    </row>
    <row r="22" spans="1:10" x14ac:dyDescent="0.2">
      <c r="A22" s="6" t="s">
        <v>63</v>
      </c>
      <c r="B22" s="2" t="s">
        <v>2</v>
      </c>
      <c r="C22" s="15" t="s">
        <v>33</v>
      </c>
      <c r="D22" s="15" t="s">
        <v>34</v>
      </c>
      <c r="E22" s="15" t="s">
        <v>35</v>
      </c>
      <c r="F22" s="15" t="s">
        <v>36</v>
      </c>
      <c r="G22" s="15" t="s">
        <v>37</v>
      </c>
    </row>
    <row r="23" spans="1:10" x14ac:dyDescent="0.2">
      <c r="B23" s="2" t="s">
        <v>9</v>
      </c>
      <c r="C23" s="13">
        <v>1</v>
      </c>
      <c r="D23" s="13">
        <v>2</v>
      </c>
      <c r="E23" s="13">
        <v>3</v>
      </c>
      <c r="F23" s="13">
        <v>4</v>
      </c>
      <c r="G23" s="13">
        <v>5</v>
      </c>
    </row>
    <row r="24" spans="1:10" x14ac:dyDescent="0.2">
      <c r="A24" s="6" t="s">
        <v>64</v>
      </c>
      <c r="B24" s="2" t="s">
        <v>2</v>
      </c>
      <c r="C24" s="15" t="s">
        <v>38</v>
      </c>
      <c r="D24" s="15" t="s">
        <v>39</v>
      </c>
      <c r="E24" s="15" t="s">
        <v>40</v>
      </c>
      <c r="F24" s="15" t="s">
        <v>131</v>
      </c>
      <c r="G24" s="15" t="s">
        <v>132</v>
      </c>
    </row>
    <row r="25" spans="1:10" x14ac:dyDescent="0.2">
      <c r="B25" s="2" t="s">
        <v>9</v>
      </c>
      <c r="C25" s="13">
        <v>1</v>
      </c>
      <c r="D25" s="13">
        <v>2</v>
      </c>
      <c r="E25" s="10">
        <v>3</v>
      </c>
      <c r="F25" s="13">
        <v>4</v>
      </c>
      <c r="G25" s="7">
        <v>5</v>
      </c>
      <c r="I25" s="2">
        <v>5</v>
      </c>
      <c r="J25" s="2">
        <v>3</v>
      </c>
    </row>
    <row r="26" spans="1:10" x14ac:dyDescent="0.2">
      <c r="A26" s="6" t="s">
        <v>65</v>
      </c>
      <c r="B26" s="2" t="s">
        <v>2</v>
      </c>
      <c r="C26" s="15" t="s">
        <v>41</v>
      </c>
      <c r="D26" s="15" t="s">
        <v>42</v>
      </c>
      <c r="E26" s="15" t="s">
        <v>43</v>
      </c>
      <c r="F26" s="15" t="s">
        <v>44</v>
      </c>
      <c r="G26" s="15" t="s">
        <v>45</v>
      </c>
    </row>
    <row r="27" spans="1:10" x14ac:dyDescent="0.2">
      <c r="B27" s="2" t="s">
        <v>9</v>
      </c>
      <c r="C27" s="13">
        <v>1</v>
      </c>
      <c r="D27" s="13">
        <v>2</v>
      </c>
      <c r="E27" s="13">
        <v>3</v>
      </c>
      <c r="F27" s="13">
        <v>4</v>
      </c>
      <c r="G27" s="13">
        <v>5</v>
      </c>
    </row>
    <row r="28" spans="1:10" x14ac:dyDescent="0.2">
      <c r="A28" s="6" t="s">
        <v>66</v>
      </c>
      <c r="B28" s="2" t="s">
        <v>2</v>
      </c>
      <c r="C28" s="15" t="s">
        <v>23</v>
      </c>
      <c r="D28" s="19" t="s">
        <v>46</v>
      </c>
      <c r="E28" s="19" t="s">
        <v>47</v>
      </c>
      <c r="F28" s="19" t="s">
        <v>48</v>
      </c>
      <c r="G28" s="15" t="s">
        <v>49</v>
      </c>
    </row>
    <row r="29" spans="1:10" x14ac:dyDescent="0.2">
      <c r="B29" s="2" t="s">
        <v>9</v>
      </c>
      <c r="C29" s="13">
        <v>1</v>
      </c>
      <c r="D29" s="13">
        <v>2</v>
      </c>
      <c r="E29" s="13">
        <v>3</v>
      </c>
      <c r="F29" s="13">
        <v>4</v>
      </c>
      <c r="G29" s="7">
        <v>5</v>
      </c>
      <c r="I29" s="2">
        <v>5</v>
      </c>
      <c r="J29" s="2">
        <v>5</v>
      </c>
    </row>
    <row r="30" spans="1:10" x14ac:dyDescent="0.2">
      <c r="A30" s="6" t="s">
        <v>67</v>
      </c>
      <c r="B30" s="2" t="s">
        <v>2</v>
      </c>
      <c r="C30" s="15" t="s">
        <v>50</v>
      </c>
      <c r="D30" s="15" t="s">
        <v>51</v>
      </c>
      <c r="E30" s="15" t="s">
        <v>52</v>
      </c>
      <c r="F30" s="15" t="s">
        <v>53</v>
      </c>
      <c r="G30" s="15" t="s">
        <v>54</v>
      </c>
    </row>
    <row r="31" spans="1:10" x14ac:dyDescent="0.2">
      <c r="B31" s="2" t="s">
        <v>9</v>
      </c>
      <c r="C31" s="13">
        <v>1</v>
      </c>
      <c r="D31" s="13">
        <v>2</v>
      </c>
      <c r="E31" s="13">
        <v>3</v>
      </c>
      <c r="F31" s="13">
        <v>4</v>
      </c>
      <c r="G31" s="7">
        <v>5</v>
      </c>
      <c r="I31" s="2">
        <v>5</v>
      </c>
      <c r="J31" s="2">
        <v>5</v>
      </c>
    </row>
    <row r="33" spans="8:10" x14ac:dyDescent="0.2">
      <c r="I33" s="2">
        <f>SUM(I13:I30)</f>
        <v>28</v>
      </c>
      <c r="J33" s="2">
        <f>SUM(J13:J30)</f>
        <v>27</v>
      </c>
    </row>
    <row r="35" spans="8:10" x14ac:dyDescent="0.2">
      <c r="H35" s="2" t="s">
        <v>55</v>
      </c>
      <c r="J35" s="2">
        <f>(I33*0.7)+(J33*0.3)</f>
        <v>27.699999999999996</v>
      </c>
    </row>
    <row r="36" spans="8:10" x14ac:dyDescent="0.2">
      <c r="H36" s="2" t="s">
        <v>56</v>
      </c>
    </row>
    <row r="38" spans="8:10" x14ac:dyDescent="0.2">
      <c r="H38" s="2" t="s">
        <v>57</v>
      </c>
      <c r="J38" s="2">
        <v>0.28499999999999998</v>
      </c>
    </row>
    <row r="39" spans="8:10" x14ac:dyDescent="0.2">
      <c r="H39" s="2" t="s">
        <v>58</v>
      </c>
    </row>
    <row r="41" spans="8:10" x14ac:dyDescent="0.2">
      <c r="H41" s="6" t="s">
        <v>68</v>
      </c>
      <c r="J41" s="2">
        <f>J35*J38</f>
        <v>7.8944999999999981</v>
      </c>
    </row>
    <row r="43" spans="8:10" x14ac:dyDescent="0.2">
      <c r="H43" s="2" t="s">
        <v>59</v>
      </c>
      <c r="J43" s="6" t="s">
        <v>150</v>
      </c>
    </row>
    <row r="44" spans="8:10" x14ac:dyDescent="0.2">
      <c r="H44" s="6" t="s">
        <v>69</v>
      </c>
      <c r="J44" s="6">
        <v>10</v>
      </c>
    </row>
  </sheetData>
  <sheetProtection algorithmName="SHA-512" hashValue="eVYjgFL/IYHRPPPQA8nS66Lib5iKzCiC4Fk1Y46VAVjznha/FBAj+BiKd1lnrXfrmpJ29RvyNP5eo3rrPQMRaw==" saltValue="Zy5d/z829pqmlCMoXVSCIg==" spinCount="100000" sheet="1" formatCells="0" formatColumns="0" formatRows="0" insertColumns="0" insertRows="0" insertHyperlinks="0" deleteColumns="0" deleteRows="0" sort="0" autoFilter="0" pivotTables="0"/>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
  <sheetViews>
    <sheetView workbookViewId="0">
      <selection activeCell="G25" sqref="G25"/>
    </sheetView>
  </sheetViews>
  <sheetFormatPr baseColWidth="10"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 Propiedades químicas AC-53</vt:lpstr>
      <vt:lpstr>Propiedades químicas  AC-54</vt:lpstr>
      <vt:lpstr>Propiedades químicas CU-116</vt:lpstr>
      <vt:lpstr>Propiedades químicas CU-118</vt:lpstr>
      <vt:lpstr>Hoja2</vt:lpstr>
      <vt:lpstr>Hoja1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César Álvarez</dc:creator>
  <cp:lastModifiedBy>César Álvarez</cp:lastModifiedBy>
  <dcterms:created xsi:type="dcterms:W3CDTF">2017-08-04T23:15:39Z</dcterms:created>
  <dcterms:modified xsi:type="dcterms:W3CDTF">2017-10-24T01:35:59Z</dcterms:modified>
  <cp:contentStatus/>
</cp:coreProperties>
</file>